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STAT'!$A$1:$M$55</definedName>
  </definedNames>
  <calcPr fullCalcOnLoad="1"/>
</workbook>
</file>

<file path=xl/sharedStrings.xml><?xml version="1.0" encoding="utf-8"?>
<sst xmlns="http://schemas.openxmlformats.org/spreadsheetml/2006/main" count="446" uniqueCount="328">
  <si>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</si>
  <si>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</si>
  <si>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</si>
  <si>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</si>
  <si>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</si>
  <si>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</si>
  <si>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</si>
  <si>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</si>
  <si>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</si>
  <si>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</si>
  <si>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</si>
  <si>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</si>
  <si>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</si>
  <si>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</si>
  <si>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</si>
  <si>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</si>
  <si>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</si>
  <si>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</si>
  <si>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</si>
  <si>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</si>
  <si>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</si>
  <si>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</si>
  <si>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</si>
  <si>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</si>
  <si>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</si>
  <si>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</si>
  <si>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</si>
  <si>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</si>
  <si>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</si>
  <si>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</si>
  <si>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</si>
  <si>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</si>
  <si>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</si>
  <si>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</si>
  <si>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</si>
  <si>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</si>
  <si>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</si>
  <si>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</si>
  <si>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</si>
  <si>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</si>
  <si>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</si>
  <si>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</si>
  <si>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</si>
  <si>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</si>
  <si>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</si>
  <si>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</si>
  <si>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</si>
  <si>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</si>
  <si>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</si>
  <si>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</si>
  <si>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</si>
  <si>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</si>
  <si>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</si>
  <si>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</si>
  <si>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</si>
  <si>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</si>
  <si>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</si>
  <si>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</si>
  <si>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</si>
  <si>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</si>
  <si>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</si>
  <si>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</si>
  <si>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</si>
  <si>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</si>
  <si>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</si>
  <si>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</si>
  <si>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</si>
  <si>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</si>
  <si>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</si>
  <si>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</si>
  <si>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</si>
  <si>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</si>
  <si>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</si>
  <si>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</si>
  <si>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Fixed deposits with licensed banks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</si>
  <si>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</si>
  <si>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</si>
  <si>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</si>
  <si>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</si>
  <si>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</si>
  <si>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</si>
  <si>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</si>
  <si>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</si>
  <si>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</si>
  <si>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</si>
  <si>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</si>
  <si>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</si>
  <si>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</si>
  <si>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</si>
  <si>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</si>
  <si>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</si>
  <si>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</si>
  <si>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</si>
  <si>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</si>
  <si>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</si>
  <si>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</si>
  <si>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</si>
  <si>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Net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</si>
  <si>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</si>
  <si>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</si>
  <si>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</si>
  <si>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</si>
  <si>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Loss before taxation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</si>
  <si>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</si>
  <si>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</si>
  <si>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</si>
  <si>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</si>
  <si>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</si>
  <si>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</si>
  <si>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</si>
  <si>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</si>
  <si>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</si>
  <si>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</si>
  <si>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</si>
  <si>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</si>
  <si>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</si>
  <si>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</si>
  <si>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(The Condensed Consolidated Income Statement should be read in conjunction with the Annual Financial Statement  for the year ended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</si>
  <si>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</si>
  <si>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</si>
  <si>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</si>
  <si>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</si>
  <si>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The accounting policies and methods of computation adopted by the Group in this interim financial report</t>
  </si>
  <si>
    <t xml:space="preserve">The valuations of  land and building have been brought forward without amendments from the previous 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</si>
  <si>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</si>
  <si>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</si>
  <si>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</si>
  <si>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</si>
  <si>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</si>
  <si>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</si>
  <si>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</si>
  <si>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</si>
  <si>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</si>
  <si>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 xml:space="preserve">There have been no issuance and repayment of debt and equity securities for the financial period  ended 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</si>
  <si>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</si>
  <si>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</si>
  <si>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</si>
  <si>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</si>
  <si>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</si>
  <si>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Term loans</t>
  </si>
  <si>
    <t xml:space="preserve">     Revolving credits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</si>
  <si>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</si>
  <si>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</si>
  <si>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</si>
  <si>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</si>
  <si>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</si>
  <si>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</si>
  <si>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</si>
  <si>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</si>
  <si>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</si>
  <si>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(a)</t>
  </si>
  <si>
    <t>bank for an amount of RM3.5 million in banking facilities. Summary judgement had been</t>
  </si>
  <si>
    <t>granted against the Company in favour of the bank. The Company had made an appeal</t>
  </si>
  <si>
    <t>and the hearing date has not been fixed yet. In the meantime, the bank had obtained an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</si>
  <si>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</si>
  <si>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</si>
  <si>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</si>
  <si>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</si>
  <si>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</si>
  <si>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</si>
  <si>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</si>
  <si>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</si>
  <si>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</si>
  <si>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</si>
  <si>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</si>
  <si>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</si>
  <si>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</si>
  <si>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</si>
  <si>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Net gain not recognised in the income statement:</t>
  </si>
  <si>
    <t>(The Condensed Consolidated Statement of Changes in Equity should be read in conjunction with the Annual Financial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</si>
  <si>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</si>
  <si>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</si>
  <si>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</si>
  <si>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</si>
  <si>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</si>
  <si>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</si>
  <si>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</si>
  <si>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 xml:space="preserve"> Less: Fixed deposit held as security by bank</t>
  </si>
  <si>
    <t xml:space="preserve">(The Condensed Consolidated Cash Flow Statement should be read in conjunction with the Annual 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</si>
  <si>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</si>
  <si>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</si>
  <si>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</si>
  <si>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</si>
  <si>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</si>
  <si>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</si>
  <si>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</si>
  <si>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</si>
  <si>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</si>
  <si>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</si>
  <si>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</si>
  <si>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</si>
  <si>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</si>
  <si>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 xml:space="preserve"> Loss/(Gain) on disposal of property, plant and equipment</t>
  </si>
  <si>
    <t>ended</t>
  </si>
  <si>
    <t>Annual Audited Report</t>
  </si>
  <si>
    <t>There was no qualification on the annual audit report of the preceding financial year.</t>
  </si>
  <si>
    <t>Changes in estimates</t>
  </si>
  <si>
    <t xml:space="preserve">There were no items affecting assets, liabilities, equity, net income or cash flows of the Group that are </t>
  </si>
  <si>
    <t>unusual because of their nature, size or incidence during the quarter under review.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</si>
  <si>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</si>
  <si>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</si>
  <si>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</si>
  <si>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</si>
  <si>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</si>
  <si>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</si>
  <si>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</si>
  <si>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</si>
  <si>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</si>
  <si>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</si>
  <si>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</si>
  <si>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</si>
  <si>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</si>
  <si>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</si>
  <si>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</si>
  <si>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</si>
  <si>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</si>
  <si>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</si>
  <si>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</si>
  <si>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</si>
  <si>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ADDITIONAL INFORMATION AS REQUIRED BY THE KLSE LISTING REQUIREMENTS</t>
  </si>
  <si>
    <t>(PART A OF APPENDIX 9B)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</si>
  <si>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</si>
  <si>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</si>
  <si>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</si>
  <si>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</si>
  <si>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</si>
  <si>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</si>
  <si>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</si>
  <si>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</si>
  <si>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</si>
  <si>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</si>
  <si>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</si>
  <si>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</si>
  <si>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The Directors are not aware of any contingent liabilities that have arisen since the last annual balance sheet date.</t>
  </si>
  <si>
    <t>Emico Holdings Berhad had on 27 August 2003 received a writ of summon from MSNS Holdings</t>
  </si>
  <si>
    <t>Sdn Bhd claiming a sum of RM510,000 being balance of purchase price for purchase of 510,000 units</t>
  </si>
  <si>
    <t>shares (51%) in MSNS-Emico Industries Sdn Bhd (now known as Emico Newk Sdn Bhd). No date for</t>
  </si>
  <si>
    <t>hearing has been fixed for the case.</t>
  </si>
  <si>
    <t>B13</t>
  </si>
  <si>
    <t>a) Numerator</t>
  </si>
  <si>
    <t>Earnings per share ("EPS")</t>
  </si>
  <si>
    <t xml:space="preserve">           CUMULATIVE</t>
  </si>
  <si>
    <t>b) Denominator</t>
  </si>
  <si>
    <t xml:space="preserve">Group's loss after tax and minority interest used as </t>
  </si>
  <si>
    <t>numerator in the calculation of basic and diluted EPS</t>
  </si>
  <si>
    <t>Weighted average number of ordinary shares used as</t>
  </si>
  <si>
    <t>denominator in the calculation of basic and diluted EPS</t>
  </si>
  <si>
    <t>a) Basic (sen)</t>
  </si>
  <si>
    <t>b) Fully diluted (sen)</t>
  </si>
  <si>
    <t>CONDENSED CONSOLIDATED INCOME  STATEMENT</t>
  </si>
  <si>
    <t xml:space="preserve"> Allowance/(Reversal) on impairment losses on quoted investment</t>
  </si>
  <si>
    <t xml:space="preserve"> Deferred Tax Assets</t>
  </si>
  <si>
    <t>Tax recoverable</t>
  </si>
  <si>
    <t>Requirements.</t>
  </si>
  <si>
    <t>Deferred</t>
  </si>
  <si>
    <t>Under provision in prior years</t>
  </si>
  <si>
    <t>Balance as of 1 January 2003</t>
  </si>
  <si>
    <t>FOR THE FINANCIAL QUARTER ENDED 31 MARCH 2004</t>
  </si>
  <si>
    <t>UNAUDITED QUARTERLY REPORT FOR THE FINANCIAL QUARTER ENDED 31 MARCH 2004</t>
  </si>
  <si>
    <t xml:space="preserve">  31 December 2003)</t>
  </si>
  <si>
    <t>AS AT 31 MARCH 2004</t>
  </si>
  <si>
    <t xml:space="preserve"> Long term and deferred liabilities</t>
  </si>
  <si>
    <t xml:space="preserve">  for the year ended 31 December 2003)</t>
  </si>
  <si>
    <t xml:space="preserve">  Statement for the year ended 31 December 2003)</t>
  </si>
  <si>
    <t xml:space="preserve">  Financial Statement for the year ended 31 December 2003)</t>
  </si>
  <si>
    <t xml:space="preserve">FOR THE 3 MONTHS ENDED 31 MARCH 2004 </t>
  </si>
  <si>
    <t>3 months</t>
  </si>
  <si>
    <t>Cash and cash equivalents at 31 March</t>
  </si>
  <si>
    <t>Balance as of 1 January 2004</t>
  </si>
  <si>
    <t>Balance as of 31 March 2003</t>
  </si>
  <si>
    <t>Net loss for the period</t>
  </si>
  <si>
    <t>Balance as of 31 March 2004</t>
  </si>
  <si>
    <t xml:space="preserve">Group for the year ended 31 December 2003. </t>
  </si>
  <si>
    <t>are consistent with those adopted in the financial statements for the year ended 31 December 2003.</t>
  </si>
  <si>
    <t>31 March 2004.</t>
  </si>
  <si>
    <t>The analysis by activity of the Group for the financial period ended 31 March 2004 are as follows:</t>
  </si>
  <si>
    <t>annual report as no revaluation has been carried out since 31 December 2003.</t>
  </si>
  <si>
    <t>There has been no change in the composition of the Group.</t>
  </si>
  <si>
    <t>Group borrowings and debt securities as at 31 March  2004 are as follows:</t>
  </si>
  <si>
    <t>The Directors do not recommend any interim dividend for the period ended March 31,2004.</t>
  </si>
  <si>
    <t>Period</t>
  </si>
  <si>
    <t>31-03-04</t>
  </si>
  <si>
    <t>31-12-03</t>
  </si>
  <si>
    <t xml:space="preserve">     and 22,260,000 ordinary shares in 2003 (sen)</t>
  </si>
  <si>
    <t>(i) Basic based on 44,520,000 ordinary shares in 2004</t>
  </si>
  <si>
    <t>(ii) Fully diluted based on 44,520,000 ordinary shares in 2004</t>
  </si>
  <si>
    <t xml:space="preserve">The Group turnover for the current quarter increased by approximately RM2 million as compared to preceding quarter </t>
  </si>
  <si>
    <t>Effects of exchange rate changes on cash and cash equivalents</t>
  </si>
  <si>
    <t xml:space="preserve">on the back of higher turnover from the property development division. However, loss before taxation is maintained </t>
  </si>
  <si>
    <t>has a lower profit margin.</t>
  </si>
  <si>
    <t>Cumulative</t>
  </si>
  <si>
    <t xml:space="preserve">Turnover for the current quarter increased by RM1.6 million compared to preceding year quarter on the back of </t>
  </si>
  <si>
    <t>strong performance from the property development division and lifts and escalators division which is able to</t>
  </si>
  <si>
    <t>at RM2 million  as the property development launch during the current quarter consists of medium cost houses which</t>
  </si>
  <si>
    <t xml:space="preserve">mitigate the decline from the manufacturing and trading division. The current higher turnover from property </t>
  </si>
  <si>
    <t xml:space="preserve">development division is due to the launching of Phase I of Bandar Mutiara, Sungai Petani, Kedah consisting of </t>
  </si>
  <si>
    <t>In tandem to the better results from the property development division as well as the lifts and escalators division,</t>
  </si>
  <si>
    <t>and trading of consumable products division.</t>
  </si>
  <si>
    <t>The Group is expected to return to positive results in the next quarter upon the completion of the Debt Restructuring</t>
  </si>
  <si>
    <t>There were no material events subsequent to the end of the current quarter except for the following:</t>
  </si>
  <si>
    <t>issuance of the following loan stocks to the scheme lenders:</t>
  </si>
  <si>
    <t xml:space="preserve"> i)   RM68,297,832 5 years 4% Redeemable Secured Loan Stock ("RSLS")</t>
  </si>
  <si>
    <t xml:space="preserve"> ii)  RM40,000,000 5 years 4% Iredeemable Convertible Secured Loan Stock ("ICSLS")</t>
  </si>
  <si>
    <t>On 24 May 2004, Emico and its Group have finally completed the debt restructuring scheme with the</t>
  </si>
  <si>
    <t>Current period</t>
  </si>
  <si>
    <t>Financial Reporting and the disclosure rrequirements as in Part A of Appendix 9B of the revised Listing</t>
  </si>
  <si>
    <t xml:space="preserve">385 residential units of which, 136 units are single storey semi detached houses and 249 units are single storey </t>
  </si>
  <si>
    <t>terrace houses. The response from the house buyers on Bandar Mutiara has been very encouraging .</t>
  </si>
  <si>
    <t xml:space="preserve">application for an Order for Sale of the land charged to the bank and an auction was made  </t>
  </si>
  <si>
    <t>On 23 April 2004</t>
  </si>
  <si>
    <t xml:space="preserve">Announcement by Affin Merchant Bank Berhad, on behalf of the Board of Directors that  </t>
  </si>
  <si>
    <t xml:space="preserve">in Emico at an issue price of RM1.00 per issue share ("Proposed Share Issue") as </t>
  </si>
  <si>
    <t>proposed settlement of total accrued interest of RM7,491,217 to the Scheme lenders in</t>
  </si>
  <si>
    <t>relation to the Company's existing Debt Restructuring Scheme.</t>
  </si>
  <si>
    <t>by the land office on 26 Feb 2004. We have not received any confirmation on the result of</t>
  </si>
  <si>
    <t>the auction as at todate.</t>
  </si>
  <si>
    <t>to RM7.1 million will have to paid partly by cash RM1.1 million on 24 May 2004 and balaance of RM6.4 million to</t>
  </si>
  <si>
    <t>be settled by way of issuance of new ordinary shares in Emico at issue price of RM1.00 each.</t>
  </si>
  <si>
    <t>Scheme on 24 May, 2004. Pursuant to the Debt Restucturing Agreement ("DRA') dated 8 August 2001and the</t>
  </si>
  <si>
    <t>Settlement Agreement dated 23 April 2004, the Company will be entitled to a waiver of interest from 1July 1999</t>
  </si>
  <si>
    <t>the Company will propose issuance of 6,400,000 new ordinary shares of RM1.00 each</t>
  </si>
  <si>
    <t>Segera Properties Sdn Bhd,a 85% sub-subsidiary of Emico had defaulted in payment to a</t>
  </si>
  <si>
    <t xml:space="preserve">(b) </t>
  </si>
  <si>
    <t>Profit/(Loss)</t>
  </si>
  <si>
    <t xml:space="preserve">Profit/(Loss) before taxation </t>
  </si>
  <si>
    <t>Details of pending litigation as at 26 May 2004 are as follows:</t>
  </si>
  <si>
    <t>the Group loss before taxation is maintained at RM2.3 million despite a higher loss from the manufacturing</t>
  </si>
  <si>
    <t xml:space="preserve">to 7 October 2002 which amounted to RM35.9 million. Further, interest from 8 Oct 2002 to 24 May 2004 which amounted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</si>
</sst>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2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0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258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30">
        <v>38077</v>
      </c>
      <c r="I9" s="30">
        <v>37711</v>
      </c>
      <c r="J9" s="3"/>
      <c r="K9" s="30">
        <v>38077</v>
      </c>
      <c r="L9" s="30">
        <v>37711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21193</v>
      </c>
      <c r="I11" s="12">
        <v>19619</v>
      </c>
      <c r="J11" s="1"/>
      <c r="K11" s="12">
        <v>21193</v>
      </c>
      <c r="L11" s="12">
        <v>19619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7">
        <v>0</v>
      </c>
      <c r="I12" s="17">
        <v>0</v>
      </c>
      <c r="J12" s="18"/>
      <c r="K12" s="17">
        <v>0</v>
      </c>
      <c r="L12" s="17">
        <v>0</v>
      </c>
      <c r="M12" s="1"/>
    </row>
    <row r="13" spans="1:13" ht="13.5" thickBot="1">
      <c r="A13" s="1" t="s">
        <v>10</v>
      </c>
      <c r="B13" s="1" t="s">
        <v>69</v>
      </c>
      <c r="C13" s="1"/>
      <c r="D13" s="1"/>
      <c r="E13" s="1"/>
      <c r="F13" s="1"/>
      <c r="G13" s="1"/>
      <c r="H13" s="31">
        <v>271</v>
      </c>
      <c r="I13" s="31">
        <v>627</v>
      </c>
      <c r="J13" s="18"/>
      <c r="K13" s="31">
        <v>271</v>
      </c>
      <c r="L13" s="31">
        <v>627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5"/>
      <c r="K14" s="1"/>
      <c r="L14" s="1"/>
      <c r="M14" s="1"/>
    </row>
    <row r="15" spans="1:13" ht="12.75">
      <c r="A15" s="4" t="s">
        <v>12</v>
      </c>
      <c r="B15" s="1" t="s">
        <v>51</v>
      </c>
      <c r="C15" s="1"/>
      <c r="D15" s="1"/>
      <c r="E15" s="1"/>
      <c r="F15" s="1"/>
      <c r="G15" s="1"/>
      <c r="H15" s="6"/>
      <c r="I15" s="6"/>
      <c r="J15" s="15"/>
      <c r="K15" s="6"/>
      <c r="L15" s="6"/>
      <c r="M15" s="1"/>
    </row>
    <row r="16" spans="1:13" ht="12.75">
      <c r="A16" s="1"/>
      <c r="B16" s="1" t="s">
        <v>52</v>
      </c>
      <c r="C16" s="1"/>
      <c r="D16" s="1"/>
      <c r="E16" s="1"/>
      <c r="F16" s="1"/>
      <c r="G16" s="1"/>
      <c r="H16" s="8"/>
      <c r="I16" s="8"/>
      <c r="J16" s="14"/>
      <c r="K16" s="8"/>
      <c r="L16" s="8"/>
      <c r="M16" s="1"/>
    </row>
    <row r="17" spans="1:13" ht="12.75">
      <c r="A17" s="1"/>
      <c r="B17" s="1" t="s">
        <v>70</v>
      </c>
      <c r="C17" s="1"/>
      <c r="D17" s="1"/>
      <c r="E17" s="1"/>
      <c r="F17" s="1"/>
      <c r="G17" s="27"/>
      <c r="H17" s="28">
        <v>1507</v>
      </c>
      <c r="I17" s="28">
        <v>822</v>
      </c>
      <c r="J17" s="14"/>
      <c r="K17" s="8">
        <v>1507</v>
      </c>
      <c r="L17" s="28">
        <v>822</v>
      </c>
      <c r="M17" s="1"/>
    </row>
    <row r="18" spans="1:13" ht="12.75">
      <c r="A18" s="1" t="s">
        <v>9</v>
      </c>
      <c r="B18" s="1" t="s">
        <v>50</v>
      </c>
      <c r="C18" s="1"/>
      <c r="D18" s="1"/>
      <c r="E18" s="1"/>
      <c r="F18" s="1"/>
      <c r="G18" s="27"/>
      <c r="H18" s="28">
        <v>-3310</v>
      </c>
      <c r="I18" s="28">
        <v>-3213</v>
      </c>
      <c r="J18" s="14"/>
      <c r="K18" s="8">
        <v>-3310</v>
      </c>
      <c r="L18" s="28">
        <v>-3213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7"/>
      <c r="H19" s="28">
        <v>-513</v>
      </c>
      <c r="I19" s="28">
        <v>-425</v>
      </c>
      <c r="J19" s="14"/>
      <c r="K19" s="8">
        <v>-513</v>
      </c>
      <c r="L19" s="28">
        <v>-425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4"/>
      <c r="K20" s="9">
        <v>0</v>
      </c>
      <c r="L20" s="9">
        <v>0</v>
      </c>
      <c r="M20" s="1"/>
    </row>
    <row r="21" spans="1:13" ht="12.75">
      <c r="A21" s="1" t="s">
        <v>15</v>
      </c>
      <c r="B21" s="1" t="s">
        <v>53</v>
      </c>
      <c r="C21" s="1"/>
      <c r="D21" s="1"/>
      <c r="E21" s="1"/>
      <c r="G21" s="1"/>
      <c r="H21" s="1"/>
      <c r="I21" s="1"/>
      <c r="J21" s="15"/>
      <c r="K21" s="1"/>
      <c r="L21" s="1"/>
      <c r="M21" s="1"/>
    </row>
    <row r="22" spans="1:13" ht="12.75">
      <c r="A22" s="1"/>
      <c r="B22" s="1" t="s">
        <v>54</v>
      </c>
      <c r="C22" s="1"/>
      <c r="D22" s="1"/>
      <c r="E22" s="1"/>
      <c r="F22" s="1"/>
      <c r="G22" s="1"/>
      <c r="H22" s="10">
        <f>SUM(H17:H20)</f>
        <v>-2316</v>
      </c>
      <c r="I22" s="10">
        <f>SUM(I17:I20)</f>
        <v>-2816</v>
      </c>
      <c r="J22" s="14"/>
      <c r="K22" s="10">
        <f>SUM(K17:K20)</f>
        <v>-2316</v>
      </c>
      <c r="L22" s="10">
        <f>SUM(L17:L20)</f>
        <v>-2816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 t="s">
        <v>0</v>
      </c>
      <c r="I23" s="10" t="s">
        <v>0</v>
      </c>
      <c r="J23" s="14"/>
      <c r="K23" s="10" t="s">
        <v>0</v>
      </c>
      <c r="L23" s="10" t="s">
        <v>0</v>
      </c>
      <c r="M23" s="1"/>
    </row>
    <row r="24" spans="1:13" ht="12.75">
      <c r="A24" s="1" t="s">
        <v>16</v>
      </c>
      <c r="B24" s="1" t="s">
        <v>55</v>
      </c>
      <c r="C24" s="1"/>
      <c r="D24" s="1"/>
      <c r="E24" s="1"/>
      <c r="F24" s="1"/>
      <c r="G24" s="1"/>
      <c r="H24" s="11">
        <v>0</v>
      </c>
      <c r="I24" s="11">
        <v>0</v>
      </c>
      <c r="J24" s="14"/>
      <c r="K24" s="11">
        <v>0</v>
      </c>
      <c r="L24" s="11">
        <v>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4"/>
      <c r="K25" s="10"/>
      <c r="L25" s="10"/>
      <c r="M25" s="1"/>
    </row>
    <row r="26" spans="1:13" ht="12.75">
      <c r="A26" s="1" t="s">
        <v>17</v>
      </c>
      <c r="B26" s="1" t="s">
        <v>56</v>
      </c>
      <c r="C26" s="1"/>
      <c r="D26" s="1"/>
      <c r="E26" s="1"/>
      <c r="F26" s="1"/>
      <c r="G26" s="1"/>
      <c r="H26" s="10"/>
      <c r="I26" s="10"/>
      <c r="J26" s="14"/>
      <c r="K26" s="10"/>
      <c r="L26" s="10"/>
      <c r="M26" s="1"/>
    </row>
    <row r="27" spans="1:13" ht="12.75">
      <c r="A27" s="1"/>
      <c r="B27" s="1" t="s">
        <v>57</v>
      </c>
      <c r="C27" s="1"/>
      <c r="D27" s="1"/>
      <c r="E27" s="1"/>
      <c r="F27" s="1"/>
      <c r="G27" s="1"/>
      <c r="H27" s="10">
        <f>+H22+H24</f>
        <v>-2316</v>
      </c>
      <c r="I27" s="10">
        <f>+I22+I24</f>
        <v>-2816</v>
      </c>
      <c r="J27" s="14"/>
      <c r="K27" s="10">
        <f>+K22+K24</f>
        <v>-2316</v>
      </c>
      <c r="L27" s="10">
        <f>+L22+L24</f>
        <v>-2816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4"/>
      <c r="K28" s="10"/>
      <c r="L28" s="10"/>
      <c r="M28" s="1"/>
    </row>
    <row r="29" spans="1:13" ht="12.75">
      <c r="A29" s="1" t="s">
        <v>18</v>
      </c>
      <c r="B29" s="1" t="s">
        <v>58</v>
      </c>
      <c r="C29" s="1"/>
      <c r="D29" s="1"/>
      <c r="E29" s="1"/>
      <c r="F29" s="1"/>
      <c r="G29" s="1"/>
      <c r="H29" s="11">
        <v>15</v>
      </c>
      <c r="I29" s="11">
        <v>0</v>
      </c>
      <c r="J29" s="14"/>
      <c r="K29" s="11">
        <v>15</v>
      </c>
      <c r="L29" s="11">
        <v>0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4"/>
      <c r="K30" s="10"/>
      <c r="L30" s="10"/>
      <c r="M30" s="1"/>
    </row>
    <row r="31" spans="1:13" ht="12.75">
      <c r="A31" s="1" t="s">
        <v>19</v>
      </c>
      <c r="B31" s="1" t="s">
        <v>72</v>
      </c>
      <c r="C31" s="1"/>
      <c r="D31" s="1"/>
      <c r="E31" s="1"/>
      <c r="F31" s="1"/>
      <c r="G31" s="1"/>
      <c r="H31" s="10">
        <f>+H27-H29</f>
        <v>-2331</v>
      </c>
      <c r="I31" s="10">
        <f>+I27-I29</f>
        <v>-2816</v>
      </c>
      <c r="J31" s="14"/>
      <c r="K31" s="10">
        <f>+K27-K29</f>
        <v>-2331</v>
      </c>
      <c r="L31" s="10">
        <f>+L27-L29</f>
        <v>-2816</v>
      </c>
      <c r="M31" s="1"/>
    </row>
    <row r="32" spans="1:13" ht="12.75">
      <c r="A32" s="1"/>
      <c r="B32" s="1" t="s">
        <v>71</v>
      </c>
      <c r="C32" s="1"/>
      <c r="D32" s="1"/>
      <c r="E32" s="1"/>
      <c r="F32" s="1"/>
      <c r="G32" s="1"/>
      <c r="H32" s="10">
        <v>34</v>
      </c>
      <c r="I32" s="1">
        <v>31</v>
      </c>
      <c r="J32" s="1"/>
      <c r="K32" s="10">
        <v>34</v>
      </c>
      <c r="L32" s="1">
        <v>31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4"/>
      <c r="K33" s="10"/>
      <c r="L33" s="10"/>
      <c r="M33" s="1"/>
    </row>
    <row r="34" spans="1:13" ht="12.75">
      <c r="A34" s="1" t="s">
        <v>20</v>
      </c>
      <c r="B34" s="1" t="s">
        <v>59</v>
      </c>
      <c r="C34" s="1"/>
      <c r="D34" s="1"/>
      <c r="E34" s="1"/>
      <c r="F34" s="1"/>
      <c r="G34" s="1"/>
      <c r="H34" s="11">
        <v>0</v>
      </c>
      <c r="I34" s="11">
        <v>0</v>
      </c>
      <c r="J34" s="14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4"/>
      <c r="K35" s="10"/>
      <c r="L35" s="10"/>
      <c r="M35" s="1"/>
    </row>
    <row r="36" spans="1:7" ht="12.75">
      <c r="A36" s="1" t="s">
        <v>21</v>
      </c>
      <c r="B36" s="1" t="s">
        <v>60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-2297</v>
      </c>
      <c r="I37" s="10">
        <f>+I31+I32+I34</f>
        <v>-2785</v>
      </c>
      <c r="J37" s="10"/>
      <c r="K37" s="10">
        <f>+K31+K32+K34</f>
        <v>-2297</v>
      </c>
      <c r="L37" s="10">
        <f>+L31+L32+L34</f>
        <v>-2785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4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9">
        <v>0</v>
      </c>
      <c r="I39" s="19">
        <v>0</v>
      </c>
      <c r="J39" s="20"/>
      <c r="K39" s="19">
        <v>0</v>
      </c>
      <c r="L39" s="19">
        <v>0</v>
      </c>
      <c r="M39" s="1"/>
    </row>
    <row r="40" spans="1:13" ht="12.75">
      <c r="A40" s="1"/>
      <c r="B40" s="1" t="s">
        <v>73</v>
      </c>
      <c r="C40" s="1"/>
      <c r="D40" s="1"/>
      <c r="E40" s="1"/>
      <c r="F40" s="1"/>
      <c r="G40" s="1"/>
      <c r="H40" s="7">
        <v>0</v>
      </c>
      <c r="I40" s="7">
        <v>0</v>
      </c>
      <c r="J40" s="20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1">
        <f>SUM(H39:H40)</f>
        <v>0</v>
      </c>
      <c r="I41" s="21">
        <f>SUM(I39:I40)</f>
        <v>0</v>
      </c>
      <c r="J41" s="20"/>
      <c r="K41" s="21">
        <f>SUM(K39:K40)</f>
        <v>0</v>
      </c>
      <c r="L41" s="21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61</v>
      </c>
      <c r="B43" s="1" t="s">
        <v>62</v>
      </c>
      <c r="C43" s="1"/>
      <c r="D43" s="1"/>
      <c r="E43" s="1"/>
      <c r="F43" s="1"/>
      <c r="G43" s="1"/>
      <c r="H43" s="12">
        <f>+H37+H41</f>
        <v>-2297</v>
      </c>
      <c r="I43" s="12">
        <f>+I37+I41</f>
        <v>-2785</v>
      </c>
      <c r="J43" s="14"/>
      <c r="K43" s="12">
        <f>+K37+K41</f>
        <v>-2297</v>
      </c>
      <c r="L43" s="12">
        <f>+L37+L41</f>
        <v>-2785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4"/>
      <c r="K44" s="10"/>
      <c r="L44" s="10"/>
      <c r="M44" s="1"/>
    </row>
    <row r="45" spans="1:13" ht="12.75">
      <c r="A45" s="1" t="s">
        <v>25</v>
      </c>
      <c r="B45" s="1" t="s">
        <v>63</v>
      </c>
      <c r="C45" s="1"/>
      <c r="D45" s="1"/>
      <c r="E45" s="1"/>
      <c r="F45" s="1"/>
      <c r="G45" s="1"/>
      <c r="H45" s="1"/>
      <c r="I45" s="1"/>
      <c r="J45" s="15"/>
      <c r="K45" s="1"/>
      <c r="L45" s="1"/>
      <c r="M45" s="1"/>
    </row>
    <row r="46" spans="1:13" ht="12.75">
      <c r="A46" s="1"/>
      <c r="B46" s="1" t="s">
        <v>284</v>
      </c>
      <c r="C46" s="1"/>
      <c r="D46" s="1"/>
      <c r="E46" s="1"/>
      <c r="F46" s="1"/>
      <c r="G46" s="1"/>
      <c r="H46" s="1"/>
      <c r="I46" s="1"/>
      <c r="J46" s="15"/>
      <c r="K46" s="1"/>
      <c r="L46" s="1"/>
      <c r="M46" s="1"/>
    </row>
    <row r="47" spans="1:13" ht="13.5" thickBot="1">
      <c r="A47" s="1"/>
      <c r="B47" s="1" t="s">
        <v>283</v>
      </c>
      <c r="C47" s="1"/>
      <c r="D47" s="1"/>
      <c r="E47" s="1"/>
      <c r="F47" s="1"/>
      <c r="G47" s="1"/>
      <c r="H47" s="13">
        <f>+H43/44520*100</f>
        <v>-5.15947888589398</v>
      </c>
      <c r="I47" s="13">
        <f>+I43/22260*100</f>
        <v>-12.511230907457321</v>
      </c>
      <c r="J47" s="16"/>
      <c r="K47" s="13">
        <f>+K43/44520*100</f>
        <v>-5.15947888589398</v>
      </c>
      <c r="L47" s="13">
        <f>+L43/22260*100</f>
        <v>-12.511230907457321</v>
      </c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 t="s">
        <v>285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1" t="s">
        <v>283</v>
      </c>
      <c r="C50" s="1"/>
      <c r="D50" s="1"/>
      <c r="E50" s="1"/>
      <c r="F50" s="1"/>
      <c r="G50" s="1"/>
      <c r="H50" s="13">
        <f>+H43/44520*100</f>
        <v>-5.15947888589398</v>
      </c>
      <c r="I50" s="13">
        <f>+I43/22260*100</f>
        <v>-12.511230907457321</v>
      </c>
      <c r="J50" s="1"/>
      <c r="K50" s="13">
        <f>+K43/44520*100</f>
        <v>-5.15947888589398</v>
      </c>
      <c r="L50" s="13">
        <f>+L43/22260*100</f>
        <v>-12.511230907457321</v>
      </c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0" ht="12.75">
      <c r="A53" s="1" t="s">
        <v>117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 t="s">
        <v>259</v>
      </c>
      <c r="B54" s="1"/>
      <c r="C54" s="1"/>
      <c r="D54" s="1"/>
      <c r="E54" s="1"/>
      <c r="F54" s="1"/>
      <c r="G54" s="1"/>
      <c r="H54" s="1"/>
      <c r="I54" s="1"/>
      <c r="J54" s="1"/>
    </row>
    <row r="55" spans="1:8" ht="12.75">
      <c r="A55" s="1"/>
      <c r="B55" s="1"/>
      <c r="C55" s="1"/>
      <c r="D55" s="1"/>
      <c r="E55" s="1"/>
      <c r="F55" s="1"/>
      <c r="G55" s="15"/>
      <c r="H55" s="10"/>
    </row>
    <row r="56" spans="1:8" ht="12.75">
      <c r="A56" s="1"/>
      <c r="B56" s="1"/>
      <c r="C56" s="1"/>
      <c r="D56" s="1"/>
      <c r="E56" s="1"/>
      <c r="F56" s="1"/>
      <c r="G56" s="15"/>
      <c r="H56" s="10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</sheetData>
  <printOptions/>
  <pageMargins left="0.35" right="0.33" top="0.64" bottom="0.84" header="0.5" footer="0.5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64" sqref="F64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88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260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2" t="s">
        <v>281</v>
      </c>
      <c r="G9" s="3"/>
      <c r="H9" s="32" t="s">
        <v>282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89</v>
      </c>
      <c r="B11" s="1"/>
      <c r="C11" s="1"/>
      <c r="D11" s="1"/>
      <c r="E11" s="1"/>
      <c r="F11" s="10">
        <v>35597</v>
      </c>
      <c r="G11" s="10"/>
      <c r="H11" s="10">
        <v>34965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90</v>
      </c>
      <c r="B13" s="1"/>
      <c r="C13" s="1"/>
      <c r="D13" s="1"/>
      <c r="E13" s="1"/>
      <c r="F13" s="10">
        <v>3113</v>
      </c>
      <c r="G13" s="10"/>
      <c r="H13" s="10">
        <v>3113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91</v>
      </c>
      <c r="B15" s="1"/>
      <c r="C15" s="1"/>
      <c r="D15" s="1"/>
      <c r="E15" s="1"/>
      <c r="F15" s="10">
        <v>452</v>
      </c>
      <c r="G15" s="10"/>
      <c r="H15" s="10">
        <v>452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92</v>
      </c>
      <c r="B17" s="1"/>
      <c r="C17" s="1"/>
      <c r="D17" s="1"/>
      <c r="E17" s="1"/>
      <c r="F17" s="10">
        <v>611</v>
      </c>
      <c r="G17" s="10"/>
      <c r="H17" s="10">
        <v>653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251</v>
      </c>
      <c r="B19" s="1"/>
      <c r="C19" s="1"/>
      <c r="D19" s="1"/>
      <c r="E19" s="1"/>
      <c r="F19" s="10">
        <v>3887</v>
      </c>
      <c r="G19" s="10"/>
      <c r="H19" s="10">
        <v>3887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93</v>
      </c>
      <c r="B21" s="1"/>
      <c r="C21" s="1"/>
      <c r="D21" s="1"/>
      <c r="E21" s="1"/>
      <c r="F21" s="10">
        <v>3805</v>
      </c>
      <c r="G21" s="10"/>
      <c r="H21" s="10">
        <v>3861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94</v>
      </c>
      <c r="B23" s="1"/>
      <c r="C23" s="1"/>
      <c r="D23" s="1"/>
      <c r="E23" s="1"/>
      <c r="F23" s="10">
        <v>28391</v>
      </c>
      <c r="G23" s="14"/>
      <c r="H23" s="10">
        <v>28973</v>
      </c>
    </row>
    <row r="24" spans="1:8" ht="12.75">
      <c r="A24" s="1"/>
      <c r="B24" s="1"/>
      <c r="C24" s="1"/>
      <c r="D24" s="1"/>
      <c r="E24" s="1"/>
      <c r="F24" s="10"/>
      <c r="G24" s="14"/>
      <c r="H24" s="10"/>
    </row>
    <row r="25" spans="1:8" ht="12.75">
      <c r="A25" s="1" t="s">
        <v>95</v>
      </c>
      <c r="B25" s="1"/>
      <c r="C25" s="1"/>
      <c r="D25" s="1"/>
      <c r="E25" s="1"/>
      <c r="F25" s="10"/>
      <c r="G25" s="14"/>
      <c r="H25" s="10"/>
    </row>
    <row r="26" spans="1:8" ht="12.75">
      <c r="A26" s="1"/>
      <c r="B26" s="1" t="s">
        <v>75</v>
      </c>
      <c r="C26" s="1"/>
      <c r="D26" s="1"/>
      <c r="E26" s="1"/>
      <c r="F26" s="22">
        <v>24492</v>
      </c>
      <c r="G26" s="14"/>
      <c r="H26" s="22">
        <v>23880</v>
      </c>
    </row>
    <row r="27" spans="1:8" ht="12.75">
      <c r="A27" s="1"/>
      <c r="B27" s="1" t="s">
        <v>43</v>
      </c>
      <c r="C27" s="1"/>
      <c r="D27" s="1"/>
      <c r="E27" s="1"/>
      <c r="F27" s="8">
        <v>12135</v>
      </c>
      <c r="G27" s="14"/>
      <c r="H27" s="8">
        <v>9869</v>
      </c>
    </row>
    <row r="28" spans="1:8" ht="12.75">
      <c r="A28" s="1"/>
      <c r="B28" s="1" t="s">
        <v>44</v>
      </c>
      <c r="C28" s="1"/>
      <c r="D28" s="1"/>
      <c r="E28" s="1"/>
      <c r="F28" s="8">
        <v>44513</v>
      </c>
      <c r="G28" s="14" t="s">
        <v>0</v>
      </c>
      <c r="H28" s="8">
        <v>41058</v>
      </c>
    </row>
    <row r="29" spans="1:8" ht="12.75">
      <c r="A29" s="1"/>
      <c r="B29" s="1" t="s">
        <v>48</v>
      </c>
      <c r="C29" s="1"/>
      <c r="D29" s="1"/>
      <c r="E29" s="1"/>
      <c r="F29" s="8">
        <v>7697</v>
      </c>
      <c r="G29" s="14"/>
      <c r="H29" s="8">
        <v>8892</v>
      </c>
    </row>
    <row r="30" spans="1:8" ht="12.75">
      <c r="A30" s="1"/>
      <c r="B30" s="1" t="s">
        <v>37</v>
      </c>
      <c r="C30" s="1"/>
      <c r="D30" s="1"/>
      <c r="E30" s="1"/>
      <c r="F30" s="8">
        <v>1082</v>
      </c>
      <c r="G30" s="14"/>
      <c r="H30" s="8">
        <v>1097</v>
      </c>
    </row>
    <row r="31" spans="1:8" ht="12.75">
      <c r="A31" s="1"/>
      <c r="B31" s="1" t="s">
        <v>38</v>
      </c>
      <c r="C31" s="1"/>
      <c r="D31" s="1"/>
      <c r="E31" s="1"/>
      <c r="F31" s="8">
        <v>21</v>
      </c>
      <c r="G31" s="14"/>
      <c r="H31" s="8">
        <v>24</v>
      </c>
    </row>
    <row r="32" spans="1:8" ht="12.75">
      <c r="A32" s="1"/>
      <c r="B32" s="1" t="s">
        <v>252</v>
      </c>
      <c r="C32" s="1"/>
      <c r="D32" s="1"/>
      <c r="E32" s="1"/>
      <c r="F32" s="8">
        <v>5</v>
      </c>
      <c r="G32" s="14"/>
      <c r="H32" s="8">
        <v>5</v>
      </c>
    </row>
    <row r="33" spans="1:8" ht="12.75">
      <c r="A33" s="1"/>
      <c r="B33" s="1" t="s">
        <v>74</v>
      </c>
      <c r="C33" s="1"/>
      <c r="D33" s="1"/>
      <c r="E33" s="1"/>
      <c r="F33" s="8">
        <v>11678</v>
      </c>
      <c r="G33" s="14"/>
      <c r="H33" s="8">
        <v>18158</v>
      </c>
    </row>
    <row r="34" spans="1:8" ht="12.75">
      <c r="A34" s="1"/>
      <c r="B34" s="1" t="s">
        <v>45</v>
      </c>
      <c r="C34" s="1"/>
      <c r="D34" s="1"/>
      <c r="E34" s="1"/>
      <c r="F34" s="9">
        <v>7714</v>
      </c>
      <c r="G34" s="14"/>
      <c r="H34" s="9">
        <v>5107</v>
      </c>
    </row>
    <row r="35" spans="1:8" ht="12.75">
      <c r="A35" s="1"/>
      <c r="B35" s="1"/>
      <c r="C35" s="1"/>
      <c r="D35" s="1"/>
      <c r="E35" s="1"/>
      <c r="F35" s="23">
        <f>SUM(F26:F34)</f>
        <v>109337</v>
      </c>
      <c r="G35" s="14"/>
      <c r="H35" s="23">
        <f>SUM(H26:H34)</f>
        <v>108090</v>
      </c>
    </row>
    <row r="36" spans="1:8" ht="12.75">
      <c r="A36" s="1"/>
      <c r="B36" s="1"/>
      <c r="C36" s="1"/>
      <c r="D36" s="1"/>
      <c r="E36" s="1"/>
      <c r="F36" s="10"/>
      <c r="G36" s="14"/>
      <c r="H36" s="10"/>
    </row>
    <row r="37" spans="1:8" ht="12.75">
      <c r="A37" s="1" t="s">
        <v>96</v>
      </c>
      <c r="B37" s="1"/>
      <c r="C37" s="1"/>
      <c r="D37" s="1"/>
      <c r="E37" s="1"/>
      <c r="F37" s="10"/>
      <c r="G37" s="14"/>
      <c r="H37" s="10"/>
    </row>
    <row r="38" spans="1:8" ht="12.75">
      <c r="A38" s="1"/>
      <c r="B38" s="1" t="s">
        <v>46</v>
      </c>
      <c r="C38" s="1"/>
      <c r="D38" s="1"/>
      <c r="E38" s="1"/>
      <c r="F38" s="22">
        <v>11864</v>
      </c>
      <c r="G38" s="14"/>
      <c r="H38" s="22">
        <v>11192</v>
      </c>
    </row>
    <row r="39" spans="1:8" ht="12.75">
      <c r="A39" s="1"/>
      <c r="B39" s="1" t="s">
        <v>47</v>
      </c>
      <c r="C39" s="1"/>
      <c r="D39" s="1"/>
      <c r="E39" s="1"/>
      <c r="F39" s="8">
        <v>54273</v>
      </c>
      <c r="G39" s="14"/>
      <c r="H39" s="8">
        <v>52801</v>
      </c>
    </row>
    <row r="40" spans="1:8" ht="12.75">
      <c r="A40" s="1"/>
      <c r="B40" s="1" t="s">
        <v>39</v>
      </c>
      <c r="C40" s="1"/>
      <c r="D40" s="1"/>
      <c r="E40" s="1"/>
      <c r="F40" s="8">
        <v>1047</v>
      </c>
      <c r="G40" s="14"/>
      <c r="H40" s="8">
        <v>1119</v>
      </c>
    </row>
    <row r="41" spans="1:8" ht="12.75">
      <c r="A41" s="1"/>
      <c r="B41" s="1" t="s">
        <v>40</v>
      </c>
      <c r="C41" s="1"/>
      <c r="D41" s="1"/>
      <c r="E41" s="1"/>
      <c r="F41" s="8">
        <f>91901+67+63268</f>
        <v>155236</v>
      </c>
      <c r="G41" s="14"/>
      <c r="H41" s="8">
        <v>153943</v>
      </c>
    </row>
    <row r="42" spans="1:8" ht="12.75">
      <c r="A42" s="1"/>
      <c r="B42" s="1" t="s">
        <v>41</v>
      </c>
      <c r="C42" s="1"/>
      <c r="D42" s="1"/>
      <c r="E42" s="1"/>
      <c r="F42" s="8">
        <v>188</v>
      </c>
      <c r="G42" s="14"/>
      <c r="H42" s="8">
        <v>188</v>
      </c>
    </row>
    <row r="43" spans="1:8" ht="12.75">
      <c r="A43" s="1"/>
      <c r="B43" s="1"/>
      <c r="C43" s="1"/>
      <c r="D43" s="1"/>
      <c r="E43" s="1"/>
      <c r="F43" s="23">
        <f>SUM(F38:F42)</f>
        <v>222608</v>
      </c>
      <c r="G43" s="14"/>
      <c r="H43" s="23">
        <f>SUM(H38:H42)</f>
        <v>219243</v>
      </c>
    </row>
    <row r="44" spans="1:8" ht="12.75">
      <c r="A44" s="1"/>
      <c r="B44" s="1"/>
      <c r="C44" s="1"/>
      <c r="D44" s="1"/>
      <c r="E44" s="1"/>
      <c r="F44" s="10"/>
      <c r="G44" s="14"/>
      <c r="H44" s="10"/>
    </row>
    <row r="45" spans="1:8" ht="12.75">
      <c r="A45" s="1" t="s">
        <v>97</v>
      </c>
      <c r="B45" s="1"/>
      <c r="C45" s="1"/>
      <c r="D45" s="1"/>
      <c r="E45" s="1"/>
      <c r="F45" s="10">
        <f>+F35-F43</f>
        <v>-113271</v>
      </c>
      <c r="G45" s="14"/>
      <c r="H45" s="10">
        <f>+H35-H43</f>
        <v>-111153</v>
      </c>
    </row>
    <row r="46" spans="1:8" ht="12.75">
      <c r="A46" s="1"/>
      <c r="B46" s="1"/>
      <c r="C46" s="1"/>
      <c r="D46" s="1"/>
      <c r="E46" s="1"/>
      <c r="F46" s="26"/>
      <c r="G46" s="14"/>
      <c r="H46" s="26"/>
    </row>
    <row r="47" spans="1:8" ht="13.5" thickBot="1">
      <c r="A47" s="1"/>
      <c r="B47" s="1"/>
      <c r="C47" s="1"/>
      <c r="D47" s="1"/>
      <c r="E47" s="1"/>
      <c r="F47" s="12">
        <f>+F45+F11+F13+F15+F17+F21+F23+F19</f>
        <v>-37415</v>
      </c>
      <c r="G47" s="14"/>
      <c r="H47" s="12">
        <f>+H45+H11+H13+H15+H17+H21+H23+H19</f>
        <v>-35249</v>
      </c>
    </row>
    <row r="48" spans="1:9" ht="12.75">
      <c r="A48" s="1"/>
      <c r="B48" s="1"/>
      <c r="C48" s="1"/>
      <c r="D48" s="1"/>
      <c r="E48" s="1"/>
      <c r="F48" s="10"/>
      <c r="G48" s="14"/>
      <c r="H48" s="10"/>
      <c r="I48" s="5" t="s">
        <v>0</v>
      </c>
    </row>
    <row r="49" spans="1:8" ht="12.75">
      <c r="A49" s="1" t="s">
        <v>98</v>
      </c>
      <c r="B49" s="1"/>
      <c r="C49" s="1"/>
      <c r="D49" s="1"/>
      <c r="E49" s="1"/>
      <c r="F49" s="10"/>
      <c r="G49" s="14"/>
      <c r="H49" s="10"/>
    </row>
    <row r="50" spans="1:8" ht="12.75">
      <c r="A50" s="1" t="s">
        <v>64</v>
      </c>
      <c r="B50" s="1"/>
      <c r="C50" s="1"/>
      <c r="D50" s="1"/>
      <c r="E50" s="1"/>
      <c r="F50" s="22">
        <v>44520</v>
      </c>
      <c r="G50" s="14"/>
      <c r="H50" s="22">
        <v>44520</v>
      </c>
    </row>
    <row r="51" spans="1:8" ht="12.75">
      <c r="A51" s="1" t="s">
        <v>33</v>
      </c>
      <c r="B51" s="1"/>
      <c r="C51" s="1"/>
      <c r="D51" s="1"/>
      <c r="E51" s="1"/>
      <c r="F51" s="8"/>
      <c r="G51" s="14"/>
      <c r="H51" s="8"/>
    </row>
    <row r="52" spans="1:8" ht="12.75">
      <c r="A52" s="1"/>
      <c r="B52" s="1" t="s">
        <v>65</v>
      </c>
      <c r="C52" s="1"/>
      <c r="D52" s="1"/>
      <c r="E52" s="1"/>
      <c r="F52" s="8">
        <v>7857</v>
      </c>
      <c r="G52" s="14"/>
      <c r="H52" s="8">
        <v>7857</v>
      </c>
    </row>
    <row r="53" spans="1:8" ht="12.75">
      <c r="A53" s="1"/>
      <c r="B53" s="1" t="s">
        <v>66</v>
      </c>
      <c r="C53" s="1"/>
      <c r="D53" s="1"/>
      <c r="E53" s="1"/>
      <c r="F53" s="8">
        <v>1022</v>
      </c>
      <c r="G53" s="14"/>
      <c r="H53" s="8">
        <v>1022</v>
      </c>
    </row>
    <row r="54" spans="1:8" ht="12.75">
      <c r="A54" s="1"/>
      <c r="B54" s="1" t="s">
        <v>67</v>
      </c>
      <c r="C54" s="1"/>
      <c r="D54" s="1"/>
      <c r="E54" s="1"/>
      <c r="F54" s="8">
        <v>34</v>
      </c>
      <c r="G54" s="14"/>
      <c r="H54" s="8">
        <v>21</v>
      </c>
    </row>
    <row r="55" spans="1:8" ht="12.75">
      <c r="A55" s="1"/>
      <c r="B55" s="1" t="s">
        <v>68</v>
      </c>
      <c r="C55" s="1"/>
      <c r="D55" s="1"/>
      <c r="E55" s="1"/>
      <c r="F55" s="9">
        <v>-92386</v>
      </c>
      <c r="G55" s="14"/>
      <c r="H55" s="9">
        <v>-90089</v>
      </c>
    </row>
    <row r="56" spans="1:8" ht="12.75">
      <c r="A56" s="1"/>
      <c r="B56" s="1"/>
      <c r="C56" s="1"/>
      <c r="D56" s="1"/>
      <c r="E56" s="1"/>
      <c r="F56" s="23">
        <f>SUM(F50:F55)</f>
        <v>-38953</v>
      </c>
      <c r="G56" s="14"/>
      <c r="H56" s="23">
        <f>SUM(H50:H55)</f>
        <v>-36669</v>
      </c>
    </row>
    <row r="57" spans="1:8" ht="12.75">
      <c r="A57" s="1"/>
      <c r="B57" s="1"/>
      <c r="C57" s="1"/>
      <c r="D57" s="1"/>
      <c r="E57" s="1"/>
      <c r="F57" s="10"/>
      <c r="G57" s="14"/>
      <c r="H57" s="10"/>
    </row>
    <row r="58" spans="1:8" ht="12.75">
      <c r="A58" s="1" t="s">
        <v>99</v>
      </c>
      <c r="B58" s="1"/>
      <c r="C58" s="1"/>
      <c r="D58" s="1"/>
      <c r="E58" s="1"/>
      <c r="F58" s="10">
        <v>782</v>
      </c>
      <c r="G58" s="14"/>
      <c r="H58" s="10">
        <v>815</v>
      </c>
    </row>
    <row r="59" spans="1:8" ht="12.75">
      <c r="A59" s="1"/>
      <c r="B59" s="1"/>
      <c r="C59" s="1"/>
      <c r="D59" s="1"/>
      <c r="E59" s="1"/>
      <c r="F59" s="10"/>
      <c r="G59" s="14"/>
      <c r="H59" s="10"/>
    </row>
    <row r="60" spans="1:8" ht="12.75">
      <c r="A60" s="1" t="s">
        <v>261</v>
      </c>
      <c r="B60" s="1"/>
      <c r="C60" s="1"/>
      <c r="D60" s="1"/>
      <c r="E60" s="1"/>
      <c r="F60" s="10">
        <f>523+233</f>
        <v>756</v>
      </c>
      <c r="G60" s="14"/>
      <c r="H60" s="10">
        <v>605</v>
      </c>
    </row>
    <row r="61" spans="1:8" ht="12.75">
      <c r="A61" s="1"/>
      <c r="B61" s="1"/>
      <c r="C61" s="1"/>
      <c r="D61" s="1"/>
      <c r="E61" s="1"/>
      <c r="F61" s="26"/>
      <c r="G61" s="14"/>
      <c r="H61" s="26"/>
    </row>
    <row r="62" spans="1:8" ht="13.5" thickBot="1">
      <c r="A62" s="1"/>
      <c r="B62" s="1"/>
      <c r="C62" s="1"/>
      <c r="D62" s="1"/>
      <c r="E62" s="29" t="s">
        <v>0</v>
      </c>
      <c r="F62" s="12">
        <f>+F56+F58+F60</f>
        <v>-37415</v>
      </c>
      <c r="G62" s="14"/>
      <c r="H62" s="12">
        <f>+H56+H58+H60</f>
        <v>-35249</v>
      </c>
    </row>
    <row r="63" spans="1:8" ht="12.75">
      <c r="A63" s="1"/>
      <c r="B63" s="1"/>
      <c r="C63" s="1"/>
      <c r="D63" s="1"/>
      <c r="E63" s="1"/>
      <c r="F63" s="10"/>
      <c r="G63" s="14"/>
      <c r="H63" s="10"/>
    </row>
    <row r="64" spans="1:8" ht="13.5" thickBot="1">
      <c r="A64" s="1" t="s">
        <v>100</v>
      </c>
      <c r="B64" s="1"/>
      <c r="C64" s="1"/>
      <c r="D64" s="1"/>
      <c r="E64" s="1"/>
      <c r="F64" s="25">
        <f>(+F56-F21-F19)/F50*100</f>
        <v>-104.77313566936208</v>
      </c>
      <c r="G64" s="24"/>
      <c r="H64" s="25">
        <f>(+H56-H21-H19)/H50*100</f>
        <v>-99.76864330637916</v>
      </c>
    </row>
    <row r="65" spans="1:8" ht="12.75">
      <c r="A65" s="1"/>
      <c r="B65" s="1"/>
      <c r="C65" s="1"/>
      <c r="D65" s="1"/>
      <c r="E65" s="1"/>
      <c r="F65" s="1"/>
      <c r="G65" s="15"/>
      <c r="H65" s="1"/>
    </row>
    <row r="66" spans="1:10" ht="12.75">
      <c r="A66" s="1" t="s">
        <v>179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 t="s">
        <v>262</v>
      </c>
      <c r="B67" s="1"/>
      <c r="C67" s="1"/>
      <c r="D67" s="1"/>
      <c r="E67" s="1"/>
      <c r="F67" s="1"/>
      <c r="G67" s="1"/>
      <c r="H67" s="1"/>
      <c r="I67" s="1"/>
      <c r="J67" s="1"/>
    </row>
    <row r="68" spans="1:8" ht="12.75">
      <c r="A68" s="1"/>
      <c r="B68" s="1"/>
      <c r="C68" s="1"/>
      <c r="D68" s="1"/>
      <c r="E68" s="1"/>
      <c r="F68" s="1"/>
      <c r="G68" s="15"/>
      <c r="H68" s="10"/>
    </row>
    <row r="69" spans="1:8" ht="12.75">
      <c r="A69" s="1"/>
      <c r="B69" s="1"/>
      <c r="C69" s="1"/>
      <c r="D69" s="1"/>
      <c r="E69" s="1"/>
      <c r="F69" s="1"/>
      <c r="G69" s="15"/>
      <c r="H69" s="10"/>
    </row>
    <row r="70" spans="1:8" ht="12.75">
      <c r="A70" s="1"/>
      <c r="B70" s="1"/>
      <c r="C70" s="1"/>
      <c r="D70" s="1"/>
      <c r="E70" s="1"/>
      <c r="F70" s="1"/>
      <c r="G70" s="15"/>
      <c r="H70" s="10"/>
    </row>
    <row r="71" spans="1:8" ht="12.75">
      <c r="A71" s="1"/>
      <c r="B71" s="1"/>
      <c r="C71" s="1"/>
      <c r="D71" s="1"/>
      <c r="E71" s="1"/>
      <c r="F71" s="1"/>
      <c r="G71" s="15"/>
      <c r="H71" s="10"/>
    </row>
    <row r="72" spans="1:8" ht="12.75">
      <c r="A72" s="1"/>
      <c r="B72" s="1"/>
      <c r="C72" s="1"/>
      <c r="D72" s="1"/>
      <c r="E72" s="1"/>
      <c r="F72" s="1"/>
      <c r="G72" s="15"/>
      <c r="H72" s="10"/>
    </row>
    <row r="73" spans="1:8" ht="12.75">
      <c r="A73" s="1"/>
      <c r="B73" s="1"/>
      <c r="C73" s="1"/>
      <c r="D73" s="1"/>
      <c r="E73" s="1"/>
      <c r="F73" s="1"/>
      <c r="G73" s="15"/>
      <c r="H73" s="10"/>
    </row>
    <row r="74" spans="1:8" ht="12.75">
      <c r="A74" s="1"/>
      <c r="B74" s="1"/>
      <c r="C74" s="1"/>
      <c r="D74" s="1"/>
      <c r="E74" s="1"/>
      <c r="F74" s="1"/>
      <c r="G74" s="15"/>
      <c r="H74" s="10"/>
    </row>
    <row r="75" spans="1:8" ht="12.75">
      <c r="A75" s="1"/>
      <c r="B75" s="1"/>
      <c r="C75" s="1"/>
      <c r="D75" s="1"/>
      <c r="E75" s="1"/>
      <c r="F75" s="1"/>
      <c r="G75" s="15"/>
      <c r="H75" s="10"/>
    </row>
    <row r="76" spans="1:8" ht="12.75">
      <c r="A76" s="1"/>
      <c r="B76" s="1"/>
      <c r="C76" s="1"/>
      <c r="D76" s="1"/>
      <c r="E76" s="1"/>
      <c r="F76" s="1"/>
      <c r="G76" s="15"/>
      <c r="H76" s="10"/>
    </row>
    <row r="77" spans="1:8" ht="12.75">
      <c r="A77" s="1"/>
      <c r="B77" s="1"/>
      <c r="C77" s="1"/>
      <c r="D77" s="1"/>
      <c r="E77" s="1"/>
      <c r="F77" s="1"/>
      <c r="G77" s="15"/>
      <c r="H77" s="10"/>
    </row>
    <row r="78" spans="1:8" ht="12.75">
      <c r="A78" s="1"/>
      <c r="B78" s="1"/>
      <c r="C78" s="1"/>
      <c r="D78" s="1"/>
      <c r="E78" s="1"/>
      <c r="F78" s="1"/>
      <c r="G78" s="15"/>
      <c r="H78" s="10"/>
    </row>
    <row r="79" spans="1:8" ht="12.75">
      <c r="A79" s="1"/>
      <c r="B79" s="1"/>
      <c r="C79" s="1"/>
      <c r="D79" s="1"/>
      <c r="E79" s="1"/>
      <c r="F79" s="1"/>
      <c r="G79" s="15"/>
      <c r="H79" s="10"/>
    </row>
    <row r="80" spans="1:8" ht="12.75">
      <c r="A80" s="1"/>
      <c r="B80" s="1"/>
      <c r="C80" s="1"/>
      <c r="D80" s="1"/>
      <c r="E80" s="1"/>
      <c r="F80" s="1"/>
      <c r="G80" s="15"/>
      <c r="H80" s="10"/>
    </row>
    <row r="81" spans="1:8" ht="12.75">
      <c r="A81" s="1"/>
      <c r="B81" s="1"/>
      <c r="C81" s="1"/>
      <c r="D81" s="1"/>
      <c r="E81" s="1"/>
      <c r="F81" s="1"/>
      <c r="G81" s="15"/>
      <c r="H81" s="10"/>
    </row>
    <row r="82" spans="1:8" ht="12.75">
      <c r="A82" s="1"/>
      <c r="B82" s="1"/>
      <c r="C82" s="1"/>
      <c r="D82" s="1"/>
      <c r="E82" s="1"/>
      <c r="F82" s="1"/>
      <c r="G82" s="15"/>
      <c r="H82" s="10"/>
    </row>
    <row r="83" spans="1:8" ht="12.75">
      <c r="A83" s="1"/>
      <c r="B83" s="1"/>
      <c r="C83" s="1"/>
      <c r="D83" s="1"/>
      <c r="E83" s="1"/>
      <c r="F83" s="1"/>
      <c r="G83" s="15"/>
      <c r="H83" s="10"/>
    </row>
    <row r="84" spans="1:8" ht="12.75">
      <c r="A84" s="1"/>
      <c r="B84" s="1"/>
      <c r="C84" s="1"/>
      <c r="D84" s="1"/>
      <c r="E84" s="1"/>
      <c r="F84" s="1"/>
      <c r="G84" s="15"/>
      <c r="H84" s="10"/>
    </row>
    <row r="85" spans="1:8" ht="12.75">
      <c r="A85" s="1"/>
      <c r="B85" s="1"/>
      <c r="C85" s="1"/>
      <c r="D85" s="1"/>
      <c r="E85" s="1"/>
      <c r="F85" s="1"/>
      <c r="G85" s="15"/>
      <c r="H85" s="10"/>
    </row>
    <row r="86" spans="1:8" ht="12.75">
      <c r="A86" s="1"/>
      <c r="B86" s="1"/>
      <c r="C86" s="1"/>
      <c r="D86" s="1"/>
      <c r="E86" s="1"/>
      <c r="F86" s="1"/>
      <c r="G86" s="15"/>
      <c r="H86" s="10"/>
    </row>
    <row r="87" spans="1:8" ht="12.75">
      <c r="A87" s="1"/>
      <c r="B87" s="1"/>
      <c r="C87" s="1"/>
      <c r="D87" s="1"/>
      <c r="E87" s="1"/>
      <c r="F87" s="1"/>
      <c r="G87" s="15"/>
      <c r="H87" s="10"/>
    </row>
    <row r="88" spans="1:8" ht="12.75">
      <c r="A88" s="1"/>
      <c r="B88" s="1"/>
      <c r="C88" s="1"/>
      <c r="D88" s="1"/>
      <c r="E88" s="1"/>
      <c r="F88" s="1"/>
      <c r="G88" s="15"/>
      <c r="H88" s="10"/>
    </row>
    <row r="89" spans="1:8" ht="12.75">
      <c r="A89" s="1"/>
      <c r="B89" s="1"/>
      <c r="C89" s="1"/>
      <c r="D89" s="1"/>
      <c r="E89" s="1"/>
      <c r="F89" s="1"/>
      <c r="G89" s="15"/>
      <c r="H89" s="10"/>
    </row>
    <row r="90" spans="1:8" ht="12.75">
      <c r="A90" s="1"/>
      <c r="B90" s="1"/>
      <c r="C90" s="1"/>
      <c r="D90" s="1"/>
      <c r="E90" s="1"/>
      <c r="F90" s="1"/>
      <c r="G90" s="15"/>
      <c r="H90" s="10"/>
    </row>
    <row r="91" spans="1:8" ht="12.75">
      <c r="A91" s="1"/>
      <c r="B91" s="1"/>
      <c r="C91" s="1"/>
      <c r="D91" s="1"/>
      <c r="E91" s="1"/>
      <c r="F91" s="1"/>
      <c r="G91" s="15"/>
      <c r="H91" s="10"/>
    </row>
    <row r="92" spans="1:8" ht="12.75">
      <c r="A92" s="1"/>
      <c r="B92" s="1"/>
      <c r="C92" s="1"/>
      <c r="D92" s="1"/>
      <c r="E92" s="1"/>
      <c r="F92" s="1"/>
      <c r="G92" s="15"/>
      <c r="H92" s="10"/>
    </row>
    <row r="93" spans="1:8" ht="12.75">
      <c r="A93" s="1"/>
      <c r="B93" s="1"/>
      <c r="C93" s="1"/>
      <c r="D93" s="1"/>
      <c r="E93" s="1"/>
      <c r="F93" s="1"/>
      <c r="G93" s="15"/>
      <c r="H93" s="10"/>
    </row>
    <row r="94" spans="1:8" ht="12.75">
      <c r="A94" s="1"/>
      <c r="B94" s="1"/>
      <c r="C94" s="1"/>
      <c r="D94" s="1"/>
      <c r="E94" s="1"/>
      <c r="F94" s="1"/>
      <c r="G94" s="15"/>
      <c r="H94" s="10"/>
    </row>
    <row r="95" spans="6:8" ht="12.75">
      <c r="F95" s="1"/>
      <c r="G95" s="15"/>
      <c r="H95" s="10"/>
    </row>
    <row r="96" spans="6:8" ht="12.75">
      <c r="F96" s="1"/>
      <c r="G96" s="15"/>
      <c r="H96" s="10"/>
    </row>
    <row r="97" spans="6:8" ht="12.75">
      <c r="F97" s="1"/>
      <c r="G97" s="15"/>
      <c r="H97" s="10"/>
    </row>
    <row r="98" spans="6:8" ht="12.75">
      <c r="F98" s="1"/>
      <c r="G98" s="15"/>
      <c r="H98" s="10"/>
    </row>
    <row r="99" spans="6:8" ht="12.75">
      <c r="F99" s="1"/>
      <c r="G99" s="15"/>
      <c r="H99" s="10"/>
    </row>
    <row r="100" spans="6:8" ht="12.75">
      <c r="F100" s="1"/>
      <c r="G100" s="1"/>
      <c r="H100" s="10"/>
    </row>
    <row r="101" spans="6:8" ht="12.75">
      <c r="F101" s="1"/>
      <c r="G101" s="1"/>
      <c r="H101" s="10"/>
    </row>
    <row r="102" spans="6:8" ht="12.75">
      <c r="F102" s="1"/>
      <c r="G102" s="1"/>
      <c r="H102" s="10"/>
    </row>
    <row r="103" spans="6:8" ht="12.75">
      <c r="F103" s="1"/>
      <c r="G103" s="1"/>
      <c r="H103" s="10"/>
    </row>
    <row r="104" spans="6:8" ht="12.75">
      <c r="F104" s="1"/>
      <c r="G104" s="1"/>
      <c r="H104" s="10"/>
    </row>
    <row r="105" spans="6:8" ht="12.75">
      <c r="F105" s="1"/>
      <c r="G105" s="1"/>
      <c r="H105" s="10"/>
    </row>
    <row r="106" spans="6:8" ht="12.75">
      <c r="F106" s="1"/>
      <c r="G106" s="1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ht="12.75">
      <c r="H166" s="35"/>
    </row>
    <row r="167" ht="12.75">
      <c r="H167" s="35"/>
    </row>
    <row r="168" ht="12.75">
      <c r="H168" s="35"/>
    </row>
    <row r="169" ht="12.75">
      <c r="H169" s="35"/>
    </row>
    <row r="170" ht="12.75">
      <c r="H170" s="35"/>
    </row>
    <row r="171" ht="12.75">
      <c r="H171" s="35"/>
    </row>
    <row r="172" ht="12.75">
      <c r="H172" s="35"/>
    </row>
    <row r="173" ht="12.75">
      <c r="H173" s="35"/>
    </row>
    <row r="174" ht="12.75">
      <c r="H174" s="35"/>
    </row>
    <row r="175" ht="12.75">
      <c r="H175" s="35"/>
    </row>
    <row r="176" ht="12.75">
      <c r="H176" s="35"/>
    </row>
    <row r="177" ht="12.75">
      <c r="H177" s="35"/>
    </row>
    <row r="178" ht="12.75">
      <c r="H178" s="35"/>
    </row>
    <row r="179" ht="12.75">
      <c r="H179" s="35"/>
    </row>
    <row r="180" ht="12.75">
      <c r="H180" s="35"/>
    </row>
    <row r="181" ht="12.75">
      <c r="H181" s="35"/>
    </row>
    <row r="182" ht="12.75">
      <c r="H182" s="35"/>
    </row>
    <row r="183" ht="12.75">
      <c r="H183" s="35"/>
    </row>
    <row r="184" ht="12.75">
      <c r="H184" s="35"/>
    </row>
  </sheetData>
  <printOptions/>
  <pageMargins left="0.43" right="0.48" top="0.34" bottom="0.21" header="0.5" footer="0.21"/>
  <pageSetup fitToHeight="1" fitToWidth="1" horizontalDpi="300" verticalDpi="3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9"/>
  <sheetViews>
    <sheetView workbookViewId="0" topLeftCell="D4">
      <selection activeCell="J18" sqref="J18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2.7109375" style="0" customWidth="1"/>
  </cols>
  <sheetData>
    <row r="1" ht="12.75">
      <c r="A1" s="2" t="s">
        <v>7</v>
      </c>
    </row>
    <row r="2" ht="12.75">
      <c r="A2" s="2" t="s">
        <v>76</v>
      </c>
    </row>
    <row r="3" ht="12.75">
      <c r="A3" s="2" t="s">
        <v>265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2" ht="12.75">
      <c r="A6" s="1"/>
      <c r="B6" s="1"/>
      <c r="C6" s="1"/>
      <c r="D6" s="1"/>
      <c r="E6" s="33" t="s">
        <v>77</v>
      </c>
      <c r="F6" s="33" t="s">
        <v>78</v>
      </c>
      <c r="G6" s="33" t="s">
        <v>79</v>
      </c>
      <c r="H6" s="33" t="s">
        <v>80</v>
      </c>
      <c r="I6" s="33" t="s">
        <v>81</v>
      </c>
      <c r="J6" s="1"/>
      <c r="K6" s="1"/>
      <c r="L6" s="1"/>
    </row>
    <row r="7" spans="1:12" ht="12.75">
      <c r="A7" s="1"/>
      <c r="B7" s="1"/>
      <c r="C7" s="1"/>
      <c r="D7" s="1"/>
      <c r="E7" s="34" t="s">
        <v>82</v>
      </c>
      <c r="F7" s="34" t="s">
        <v>83</v>
      </c>
      <c r="G7" s="34" t="s">
        <v>84</v>
      </c>
      <c r="H7" s="34" t="s">
        <v>85</v>
      </c>
      <c r="I7" s="34" t="s">
        <v>86</v>
      </c>
      <c r="J7" s="34" t="s">
        <v>87</v>
      </c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268</v>
      </c>
      <c r="B9" s="1"/>
      <c r="C9" s="1"/>
      <c r="D9" s="1"/>
      <c r="E9" s="10">
        <v>44520</v>
      </c>
      <c r="F9" s="10">
        <v>7857</v>
      </c>
      <c r="G9" s="10">
        <v>1022</v>
      </c>
      <c r="H9" s="10">
        <v>21</v>
      </c>
      <c r="I9" s="10">
        <v>-90089</v>
      </c>
      <c r="J9" s="10">
        <f>SUM(E9:I9)</f>
        <v>-36669</v>
      </c>
      <c r="K9" s="1"/>
      <c r="L9" s="1"/>
    </row>
    <row r="10" spans="1:12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"/>
      <c r="L10" s="1"/>
    </row>
    <row r="11" spans="1:12" ht="12.75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"/>
      <c r="L11" s="1"/>
    </row>
    <row r="12" spans="1:12" ht="12.75">
      <c r="A12" s="1" t="s">
        <v>168</v>
      </c>
      <c r="B12" s="1"/>
      <c r="C12" s="1"/>
      <c r="D12" s="1"/>
      <c r="E12" s="10"/>
      <c r="F12" s="10"/>
      <c r="G12" s="10"/>
      <c r="H12" s="10"/>
      <c r="I12" s="10"/>
      <c r="J12" s="10"/>
      <c r="K12" s="1"/>
      <c r="L12" s="1"/>
    </row>
    <row r="13" spans="1:12" ht="12.75">
      <c r="A13" s="1" t="s">
        <v>170</v>
      </c>
      <c r="B13" s="1"/>
      <c r="C13" s="1"/>
      <c r="D13" s="1"/>
      <c r="E13" s="10"/>
      <c r="F13" s="10"/>
      <c r="G13" s="10"/>
      <c r="H13" s="10"/>
      <c r="I13" s="10"/>
      <c r="J13" s="10"/>
      <c r="K13" s="1"/>
      <c r="L13" s="1"/>
    </row>
    <row r="14" spans="1:12" ht="12.75">
      <c r="A14" s="1" t="s">
        <v>171</v>
      </c>
      <c r="B14" s="1"/>
      <c r="C14" s="1"/>
      <c r="D14" s="1"/>
      <c r="E14" s="10">
        <v>0</v>
      </c>
      <c r="F14" s="10">
        <v>0</v>
      </c>
      <c r="G14" s="10">
        <v>0</v>
      </c>
      <c r="H14" s="10">
        <v>13</v>
      </c>
      <c r="I14" s="10">
        <v>0</v>
      </c>
      <c r="J14" s="10">
        <f>+H14</f>
        <v>13</v>
      </c>
      <c r="K14" s="1"/>
      <c r="L14" s="1"/>
    </row>
    <row r="15" spans="1:12" ht="12.75">
      <c r="A15" s="1"/>
      <c r="B15" s="1"/>
      <c r="C15" s="1"/>
      <c r="D15" s="1"/>
      <c r="E15" s="10"/>
      <c r="F15" s="10"/>
      <c r="G15" s="10"/>
      <c r="H15" s="10"/>
      <c r="I15" s="10"/>
      <c r="J15" s="10"/>
      <c r="K15" s="1"/>
      <c r="L15" s="1"/>
    </row>
    <row r="16" spans="1:12" ht="12.75">
      <c r="A16" s="1" t="s">
        <v>270</v>
      </c>
      <c r="B16" s="1"/>
      <c r="C16" s="1"/>
      <c r="D16" s="1"/>
      <c r="E16" s="11">
        <v>0</v>
      </c>
      <c r="F16" s="11">
        <v>0</v>
      </c>
      <c r="G16" s="11">
        <v>0</v>
      </c>
      <c r="H16" s="11">
        <v>0</v>
      </c>
      <c r="I16" s="11">
        <v>-2297</v>
      </c>
      <c r="J16" s="11">
        <f>SUM(E16:I16)</f>
        <v>-2297</v>
      </c>
      <c r="K16" s="1"/>
      <c r="L16" s="1"/>
    </row>
    <row r="17" spans="1:12" ht="12.75">
      <c r="A17" s="1"/>
      <c r="B17" s="1"/>
      <c r="C17" s="1"/>
      <c r="D17" s="1"/>
      <c r="E17" s="10"/>
      <c r="F17" s="10"/>
      <c r="G17" s="10"/>
      <c r="H17" s="10"/>
      <c r="I17" s="10"/>
      <c r="J17" s="10"/>
      <c r="K17" s="1"/>
      <c r="L17" s="1"/>
    </row>
    <row r="18" spans="1:12" ht="13.5" thickBot="1">
      <c r="A18" s="1" t="s">
        <v>271</v>
      </c>
      <c r="B18" s="1"/>
      <c r="C18" s="1"/>
      <c r="D18" s="1"/>
      <c r="E18" s="12">
        <f aca="true" t="shared" si="0" ref="E18:J18">SUM(E9:E16)</f>
        <v>44520</v>
      </c>
      <c r="F18" s="12">
        <f t="shared" si="0"/>
        <v>7857</v>
      </c>
      <c r="G18" s="12">
        <f t="shared" si="0"/>
        <v>1022</v>
      </c>
      <c r="H18" s="12">
        <f t="shared" si="0"/>
        <v>34</v>
      </c>
      <c r="I18" s="12">
        <f t="shared" si="0"/>
        <v>-92386</v>
      </c>
      <c r="J18" s="12">
        <f t="shared" si="0"/>
        <v>-38953</v>
      </c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256</v>
      </c>
      <c r="B22" s="1"/>
      <c r="C22" s="1"/>
      <c r="D22" s="1"/>
      <c r="E22" s="10">
        <v>22260</v>
      </c>
      <c r="F22" s="10">
        <v>20100</v>
      </c>
      <c r="G22" s="10">
        <v>1667</v>
      </c>
      <c r="H22" s="10">
        <v>0</v>
      </c>
      <c r="I22" s="10">
        <v>-77074</v>
      </c>
      <c r="J22" s="10">
        <f>SUM(E22:I22)</f>
        <v>-33047</v>
      </c>
      <c r="K22" s="1"/>
      <c r="L22" s="1"/>
    </row>
    <row r="23" spans="1:12" ht="12.75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"/>
      <c r="L23" s="1"/>
    </row>
    <row r="24" spans="1:12" ht="12.75">
      <c r="A24" s="1" t="s">
        <v>168</v>
      </c>
      <c r="B24" s="1"/>
      <c r="C24" s="1"/>
      <c r="D24" s="1"/>
      <c r="E24" s="10"/>
      <c r="F24" s="10"/>
      <c r="G24" s="10"/>
      <c r="H24" s="10"/>
      <c r="I24" s="10"/>
      <c r="J24" s="10"/>
      <c r="K24" s="1"/>
      <c r="L24" s="1"/>
    </row>
    <row r="25" spans="1:12" ht="12.75">
      <c r="A25" s="1" t="s">
        <v>170</v>
      </c>
      <c r="B25" s="1"/>
      <c r="C25" s="1"/>
      <c r="D25" s="1"/>
      <c r="E25" s="10"/>
      <c r="F25" s="10"/>
      <c r="G25" s="10"/>
      <c r="H25" s="10"/>
      <c r="I25" s="10"/>
      <c r="J25" s="10"/>
      <c r="K25" s="1"/>
      <c r="L25" s="1"/>
    </row>
    <row r="26" spans="1:12" ht="12.75">
      <c r="A26" s="1" t="s">
        <v>171</v>
      </c>
      <c r="B26" s="1"/>
      <c r="C26" s="1"/>
      <c r="D26" s="1"/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f>+H26</f>
        <v>2</v>
      </c>
      <c r="K26" s="1"/>
      <c r="L26" s="1"/>
    </row>
    <row r="27" spans="1:12" ht="12.75">
      <c r="A27" s="1"/>
      <c r="B27" s="1"/>
      <c r="C27" s="1"/>
      <c r="D27" s="1"/>
      <c r="E27" s="10"/>
      <c r="F27" s="10"/>
      <c r="G27" s="10"/>
      <c r="H27" s="10"/>
      <c r="I27" s="10"/>
      <c r="J27" s="10"/>
      <c r="K27" s="1"/>
      <c r="L27" s="1"/>
    </row>
    <row r="28" spans="1:12" ht="12.75">
      <c r="A28" s="1" t="s">
        <v>270</v>
      </c>
      <c r="B28" s="1"/>
      <c r="C28" s="1"/>
      <c r="D28" s="1"/>
      <c r="E28" s="11">
        <v>0</v>
      </c>
      <c r="F28" s="11">
        <v>0</v>
      </c>
      <c r="G28" s="11">
        <v>0</v>
      </c>
      <c r="H28" s="11">
        <v>0</v>
      </c>
      <c r="I28" s="11">
        <v>-2785</v>
      </c>
      <c r="J28" s="11">
        <f>SUM(E28:I28)</f>
        <v>-2785</v>
      </c>
      <c r="K28" s="1"/>
      <c r="L28" s="1"/>
    </row>
    <row r="29" spans="1:12" ht="12.75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"/>
      <c r="L29" s="1"/>
    </row>
    <row r="30" spans="1:12" ht="13.5" thickBot="1">
      <c r="A30" s="1" t="s">
        <v>269</v>
      </c>
      <c r="B30" s="1"/>
      <c r="C30" s="1"/>
      <c r="D30" s="1"/>
      <c r="E30" s="12">
        <f aca="true" t="shared" si="1" ref="E30:J30">SUM(E22:E28)</f>
        <v>22260</v>
      </c>
      <c r="F30" s="12">
        <f t="shared" si="1"/>
        <v>20100</v>
      </c>
      <c r="G30" s="12">
        <f t="shared" si="1"/>
        <v>1667</v>
      </c>
      <c r="H30" s="12">
        <f t="shared" si="1"/>
        <v>2</v>
      </c>
      <c r="I30" s="12">
        <f t="shared" si="1"/>
        <v>-79859</v>
      </c>
      <c r="J30" s="12">
        <f t="shared" si="1"/>
        <v>-35830</v>
      </c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169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263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9" ht="12.75">
      <c r="A35" s="1"/>
      <c r="B35" s="1"/>
      <c r="C35" s="1"/>
      <c r="D35" s="1"/>
      <c r="E35" s="1"/>
      <c r="F35" s="1"/>
      <c r="G35" s="1"/>
      <c r="H35" s="15"/>
      <c r="I35" s="10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</sheetData>
  <printOptions/>
  <pageMargins left="0.37" right="0.33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25">
      <selection activeCell="E25" sqref="E25"/>
    </sheetView>
  </sheetViews>
  <sheetFormatPr defaultColWidth="9.140625" defaultRowHeight="12.75"/>
  <cols>
    <col min="6" max="6" width="5.7109375" style="0" customWidth="1"/>
    <col min="7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5"/>
      <c r="I1" s="1"/>
      <c r="J1" s="1"/>
      <c r="K1" s="1"/>
      <c r="L1" s="1"/>
    </row>
    <row r="2" spans="1:12" ht="12.75">
      <c r="A2" s="2" t="s">
        <v>101</v>
      </c>
      <c r="B2" s="1"/>
      <c r="C2" s="1"/>
      <c r="D2" s="1"/>
      <c r="E2" s="1"/>
      <c r="F2" s="1"/>
      <c r="G2" s="1"/>
      <c r="H2" s="15"/>
      <c r="I2" s="1"/>
      <c r="J2" s="1"/>
      <c r="K2" s="1"/>
      <c r="L2" s="1"/>
    </row>
    <row r="3" spans="1:15" ht="12.75">
      <c r="A3" s="2" t="s">
        <v>265</v>
      </c>
      <c r="B3" s="1"/>
      <c r="C3" s="1"/>
      <c r="D3" s="1"/>
      <c r="E3" s="1"/>
      <c r="F3" s="1"/>
      <c r="G3" s="1"/>
      <c r="H3" s="15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5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5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55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266</v>
      </c>
      <c r="H7" s="55"/>
      <c r="I7" s="3" t="s">
        <v>266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193</v>
      </c>
      <c r="H8" s="55"/>
      <c r="I8" s="3" t="s">
        <v>193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30">
        <v>38077</v>
      </c>
      <c r="H9" s="56"/>
      <c r="I9" s="30">
        <v>37711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5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5"/>
      <c r="I11" s="1"/>
      <c r="J11" s="1"/>
      <c r="K11" s="1"/>
      <c r="L11" s="1"/>
      <c r="M11" s="1"/>
      <c r="N11" s="1"/>
      <c r="O11" s="1"/>
    </row>
    <row r="12" spans="1:15" ht="12.75">
      <c r="A12" s="1" t="s">
        <v>102</v>
      </c>
      <c r="B12" s="1"/>
      <c r="C12" s="1"/>
      <c r="D12" s="1"/>
      <c r="E12" s="1"/>
      <c r="G12" s="14">
        <v>-2316</v>
      </c>
      <c r="H12" s="14"/>
      <c r="I12" s="14">
        <v>-2816</v>
      </c>
      <c r="J12" s="1"/>
      <c r="K12" s="1"/>
      <c r="L12" s="1"/>
      <c r="M12" s="1"/>
      <c r="N12" s="1"/>
      <c r="O12" s="1"/>
    </row>
    <row r="13" spans="1:15" ht="12.75">
      <c r="A13" s="1" t="s">
        <v>103</v>
      </c>
      <c r="B13" s="1"/>
      <c r="C13" s="1"/>
      <c r="D13" s="1"/>
      <c r="E13" s="1"/>
      <c r="G13" s="14"/>
      <c r="H13" s="14"/>
      <c r="I13" s="14"/>
      <c r="J13" s="1"/>
      <c r="K13" s="1"/>
      <c r="L13" s="1"/>
      <c r="M13" s="1"/>
      <c r="N13" s="1"/>
      <c r="O13" s="1"/>
    </row>
    <row r="14" spans="1:15" ht="12.75">
      <c r="A14" s="1" t="s">
        <v>173</v>
      </c>
      <c r="B14" s="1"/>
      <c r="C14" s="1"/>
      <c r="D14" s="1"/>
      <c r="E14" s="1"/>
      <c r="G14" s="14">
        <v>513</v>
      </c>
      <c r="H14" s="14"/>
      <c r="I14" s="14">
        <v>425</v>
      </c>
      <c r="J14" s="1"/>
      <c r="K14" s="1"/>
      <c r="L14" s="1"/>
      <c r="M14" s="1"/>
      <c r="N14" s="1"/>
      <c r="O14" s="1"/>
    </row>
    <row r="15" spans="1:15" ht="12.75">
      <c r="A15" s="1" t="s">
        <v>174</v>
      </c>
      <c r="B15" s="1"/>
      <c r="C15" s="1"/>
      <c r="D15" s="1"/>
      <c r="E15" s="1"/>
      <c r="G15" s="14">
        <v>3306</v>
      </c>
      <c r="H15" s="14"/>
      <c r="I15" s="14">
        <v>3213</v>
      </c>
      <c r="J15" s="1"/>
      <c r="K15" s="1"/>
      <c r="L15" s="1"/>
      <c r="M15" s="1"/>
      <c r="N15" s="1"/>
      <c r="O15" s="1"/>
    </row>
    <row r="16" spans="1:15" ht="12.75">
      <c r="A16" s="1" t="s">
        <v>176</v>
      </c>
      <c r="B16" s="1"/>
      <c r="C16" s="1"/>
      <c r="D16" s="1"/>
      <c r="E16" s="1"/>
      <c r="G16" s="14">
        <v>56</v>
      </c>
      <c r="H16" s="14"/>
      <c r="I16" s="14">
        <v>56</v>
      </c>
      <c r="J16" s="1"/>
      <c r="K16" s="1"/>
      <c r="L16" s="1"/>
      <c r="M16" s="1"/>
      <c r="N16" s="1"/>
      <c r="O16" s="1"/>
    </row>
    <row r="17" spans="1:15" ht="12.75">
      <c r="A17" s="1" t="s">
        <v>191</v>
      </c>
      <c r="B17" s="1"/>
      <c r="C17" s="1"/>
      <c r="D17" s="1"/>
      <c r="E17" s="1"/>
      <c r="G17" s="14">
        <v>66</v>
      </c>
      <c r="H17" s="14"/>
      <c r="I17" s="14">
        <v>0</v>
      </c>
      <c r="J17" s="1"/>
      <c r="K17" s="1"/>
      <c r="L17" s="1"/>
      <c r="M17" s="1"/>
      <c r="N17" s="1"/>
      <c r="O17" s="1"/>
    </row>
    <row r="18" spans="1:15" ht="12.75">
      <c r="A18" s="1" t="s">
        <v>175</v>
      </c>
      <c r="B18" s="1"/>
      <c r="C18" s="1"/>
      <c r="D18" s="1"/>
      <c r="E18" s="1"/>
      <c r="G18" s="14">
        <v>-118</v>
      </c>
      <c r="H18" s="14"/>
      <c r="I18" s="14">
        <v>-104</v>
      </c>
      <c r="J18" s="1"/>
      <c r="K18" s="1"/>
      <c r="L18" s="1"/>
      <c r="M18" s="1"/>
      <c r="N18" s="1"/>
      <c r="O18" s="1"/>
    </row>
    <row r="19" spans="1:15" ht="12.75">
      <c r="A19" s="1" t="s">
        <v>192</v>
      </c>
      <c r="B19" s="1"/>
      <c r="C19" s="1"/>
      <c r="D19" s="1"/>
      <c r="E19" s="1"/>
      <c r="G19" s="14">
        <v>0</v>
      </c>
      <c r="H19" s="14"/>
      <c r="I19" s="14">
        <v>-310</v>
      </c>
      <c r="J19" s="1"/>
      <c r="K19" s="1"/>
      <c r="L19" s="1"/>
      <c r="M19" s="1"/>
      <c r="N19" s="1"/>
      <c r="O19" s="1"/>
    </row>
    <row r="20" spans="1:15" ht="12.75">
      <c r="A20" s="1" t="s">
        <v>250</v>
      </c>
      <c r="B20" s="1"/>
      <c r="C20" s="1"/>
      <c r="D20" s="1"/>
      <c r="E20" s="1"/>
      <c r="G20" s="14">
        <v>42</v>
      </c>
      <c r="H20" s="14"/>
      <c r="I20" s="14">
        <v>0</v>
      </c>
      <c r="J20" s="1"/>
      <c r="K20" s="1"/>
      <c r="L20" s="1"/>
      <c r="M20" s="1"/>
      <c r="N20" s="1"/>
      <c r="O20" s="1"/>
    </row>
    <row r="21" spans="1:15" ht="12.75">
      <c r="A21" s="1" t="s">
        <v>190</v>
      </c>
      <c r="B21" s="1"/>
      <c r="C21" s="1"/>
      <c r="D21" s="1"/>
      <c r="E21" s="1"/>
      <c r="G21" s="11">
        <v>-10</v>
      </c>
      <c r="H21" s="14"/>
      <c r="I21" s="11">
        <v>0</v>
      </c>
      <c r="J21" s="1"/>
      <c r="K21" s="1"/>
      <c r="L21" s="1"/>
      <c r="M21" s="1"/>
      <c r="N21" s="1"/>
      <c r="O21" s="1"/>
    </row>
    <row r="22" spans="1:15" ht="12.75">
      <c r="A22" s="1" t="s">
        <v>0</v>
      </c>
      <c r="B22" s="1"/>
      <c r="C22" s="1"/>
      <c r="D22" s="1"/>
      <c r="E22" s="1"/>
      <c r="G22" s="14"/>
      <c r="H22" s="14"/>
      <c r="I22" s="15"/>
      <c r="J22" s="1"/>
      <c r="K22" s="1"/>
      <c r="L22" s="1"/>
      <c r="M22" s="1"/>
      <c r="N22" s="1"/>
      <c r="O22" s="1"/>
    </row>
    <row r="23" spans="1:15" ht="12.75">
      <c r="A23" s="1" t="s">
        <v>104</v>
      </c>
      <c r="B23" s="1"/>
      <c r="C23" s="1"/>
      <c r="D23" s="1"/>
      <c r="E23" s="1"/>
      <c r="G23" s="14">
        <f>SUM(G12:G21)</f>
        <v>1539</v>
      </c>
      <c r="H23" s="14"/>
      <c r="I23" s="14">
        <f>SUM(I12:I21)</f>
        <v>464</v>
      </c>
      <c r="J23" s="1"/>
      <c r="K23" s="1"/>
      <c r="L23" s="1"/>
      <c r="M23" s="1"/>
      <c r="N23" s="1"/>
      <c r="O23" s="1"/>
    </row>
    <row r="24" spans="1:15" ht="12.75">
      <c r="A24" s="1" t="s">
        <v>0</v>
      </c>
      <c r="B24" s="1"/>
      <c r="C24" s="1"/>
      <c r="D24" s="1"/>
      <c r="E24" s="1"/>
      <c r="G24" s="14"/>
      <c r="H24" s="14"/>
      <c r="I24" s="14"/>
      <c r="J24" s="1"/>
      <c r="K24" s="1"/>
      <c r="L24" s="1"/>
      <c r="M24" s="1"/>
      <c r="N24" s="1"/>
      <c r="O24" s="1"/>
    </row>
    <row r="25" spans="1:15" ht="12.75">
      <c r="A25" s="1" t="s">
        <v>105</v>
      </c>
      <c r="B25" s="1"/>
      <c r="C25" s="1"/>
      <c r="D25" s="1"/>
      <c r="E25" s="1"/>
      <c r="G25" s="14">
        <v>-5722</v>
      </c>
      <c r="H25" s="14"/>
      <c r="I25" s="14">
        <v>-1426</v>
      </c>
      <c r="J25" s="1"/>
      <c r="K25" s="1"/>
      <c r="L25" s="1"/>
      <c r="M25" s="1"/>
      <c r="N25" s="1"/>
      <c r="O25" s="1"/>
    </row>
    <row r="26" spans="1:15" ht="12.75">
      <c r="A26" s="1" t="s">
        <v>106</v>
      </c>
      <c r="B26" s="1"/>
      <c r="C26" s="1"/>
      <c r="D26" s="1"/>
      <c r="E26" s="1"/>
      <c r="G26" s="14">
        <v>1773</v>
      </c>
      <c r="H26" s="14"/>
      <c r="I26" s="14">
        <v>2720</v>
      </c>
      <c r="J26" s="1"/>
      <c r="K26" s="1"/>
      <c r="L26" s="1"/>
      <c r="M26" s="1"/>
      <c r="N26" s="1"/>
      <c r="O26" s="1"/>
    </row>
    <row r="27" spans="1:15" ht="12.75">
      <c r="A27" s="1" t="s">
        <v>107</v>
      </c>
      <c r="B27" s="1"/>
      <c r="C27" s="1"/>
      <c r="D27" s="1"/>
      <c r="E27" s="1"/>
      <c r="G27" s="11">
        <v>-18</v>
      </c>
      <c r="H27" s="14"/>
      <c r="I27" s="11">
        <v>0</v>
      </c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G28" s="14"/>
      <c r="H28" s="14"/>
      <c r="I28" s="14"/>
      <c r="J28" s="1"/>
      <c r="K28" s="1"/>
      <c r="L28" s="1"/>
      <c r="M28" s="1"/>
      <c r="N28" s="1"/>
      <c r="O28" s="1"/>
    </row>
    <row r="29" spans="1:15" ht="12.75">
      <c r="A29" s="1" t="s">
        <v>108</v>
      </c>
      <c r="B29" s="1"/>
      <c r="C29" s="1"/>
      <c r="D29" s="1"/>
      <c r="E29" s="1"/>
      <c r="G29" s="14">
        <f>SUM(G23:G28)</f>
        <v>-2428</v>
      </c>
      <c r="H29" s="14"/>
      <c r="I29" s="14">
        <f>SUM(I23:I28)</f>
        <v>1758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14"/>
      <c r="H30" s="14"/>
      <c r="I30" s="14"/>
      <c r="J30" s="1"/>
      <c r="K30" s="1"/>
      <c r="L30" s="1"/>
      <c r="M30" s="1"/>
      <c r="N30" s="1"/>
      <c r="O30" s="1"/>
    </row>
    <row r="31" spans="1:15" ht="12.75">
      <c r="A31" s="1" t="s">
        <v>109</v>
      </c>
      <c r="B31" s="1"/>
      <c r="C31" s="1"/>
      <c r="D31" s="1"/>
      <c r="E31" s="1"/>
      <c r="G31" s="14">
        <v>-1089</v>
      </c>
      <c r="H31" s="14"/>
      <c r="I31" s="14">
        <f>1185+104-482</f>
        <v>807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4"/>
      <c r="H32" s="14"/>
      <c r="I32" s="14"/>
      <c r="J32" s="1"/>
      <c r="K32" s="1"/>
      <c r="L32" s="1"/>
      <c r="M32" s="1"/>
      <c r="N32" s="1"/>
      <c r="O32" s="1"/>
    </row>
    <row r="33" spans="1:15" ht="12.75">
      <c r="A33" s="1" t="s">
        <v>110</v>
      </c>
      <c r="B33" s="1"/>
      <c r="C33" s="1"/>
      <c r="D33" s="1"/>
      <c r="E33" s="1"/>
      <c r="G33" s="14">
        <v>-1399</v>
      </c>
      <c r="H33" s="14"/>
      <c r="I33" s="14">
        <f>-3267</f>
        <v>-3267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4"/>
      <c r="H34" s="14"/>
      <c r="I34" s="14"/>
      <c r="J34" s="1"/>
      <c r="K34" s="1"/>
      <c r="L34" s="1"/>
      <c r="M34" s="1"/>
      <c r="N34" s="1"/>
      <c r="O34" s="1"/>
    </row>
    <row r="35" spans="1:15" ht="12.75">
      <c r="A35" s="1" t="s">
        <v>287</v>
      </c>
      <c r="B35" s="1"/>
      <c r="C35" s="1"/>
      <c r="D35" s="1"/>
      <c r="E35" s="1"/>
      <c r="G35" s="14">
        <v>13</v>
      </c>
      <c r="H35" s="14"/>
      <c r="I35" s="14">
        <v>0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1"/>
      <c r="H36" s="14"/>
      <c r="I36" s="1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4"/>
      <c r="H37" s="14"/>
      <c r="I37" s="14"/>
      <c r="J37" s="1"/>
      <c r="K37" s="1"/>
      <c r="L37" s="1"/>
      <c r="M37" s="1"/>
      <c r="N37" s="1"/>
      <c r="O37" s="1"/>
    </row>
    <row r="38" spans="1:15" ht="12.75">
      <c r="A38" s="1" t="s">
        <v>111</v>
      </c>
      <c r="B38" s="1"/>
      <c r="C38" s="1"/>
      <c r="D38" s="1"/>
      <c r="E38" s="1"/>
      <c r="G38" s="14">
        <f>SUM(G29:G37)</f>
        <v>-4903</v>
      </c>
      <c r="H38" s="14"/>
      <c r="I38" s="14">
        <f>SUM(I29:I37)</f>
        <v>-702</v>
      </c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G39" s="14"/>
      <c r="H39" s="14"/>
      <c r="I39" s="14"/>
      <c r="J39" s="1"/>
      <c r="K39" s="1"/>
      <c r="L39" s="1"/>
      <c r="M39" s="1"/>
      <c r="N39" s="1"/>
      <c r="O39" s="1"/>
    </row>
    <row r="40" spans="1:15" ht="12.75">
      <c r="A40" s="1" t="s">
        <v>112</v>
      </c>
      <c r="B40" s="1"/>
      <c r="C40" s="1"/>
      <c r="D40" s="1"/>
      <c r="E40" s="1"/>
      <c r="G40" s="14">
        <v>-40013</v>
      </c>
      <c r="H40" s="14"/>
      <c r="I40" s="14">
        <v>-39298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26"/>
      <c r="H41" s="14"/>
      <c r="I41" s="26"/>
      <c r="J41" s="1"/>
      <c r="K41" s="1"/>
      <c r="L41" s="1"/>
      <c r="M41" s="1"/>
      <c r="N41" s="1"/>
      <c r="O41" s="1"/>
    </row>
    <row r="42" spans="1:15" ht="13.5" thickBot="1">
      <c r="A42" s="1" t="s">
        <v>267</v>
      </c>
      <c r="B42" s="1"/>
      <c r="C42" s="1"/>
      <c r="D42" s="1"/>
      <c r="E42" s="1"/>
      <c r="G42" s="12">
        <f>+G38+G40</f>
        <v>-44916</v>
      </c>
      <c r="H42" s="14"/>
      <c r="I42" s="12">
        <f>+I38+I40</f>
        <v>-40000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"/>
      <c r="H43" s="15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G44" s="1"/>
      <c r="H44" s="15"/>
      <c r="I44" s="1"/>
      <c r="J44" s="1"/>
      <c r="K44" s="1"/>
      <c r="L44" s="1"/>
      <c r="M44" s="1"/>
      <c r="N44" s="1"/>
      <c r="O44" s="1"/>
    </row>
    <row r="45" spans="1:15" ht="12.75">
      <c r="A45" s="1" t="s">
        <v>113</v>
      </c>
      <c r="B45" s="1"/>
      <c r="C45" s="1"/>
      <c r="D45" s="1"/>
      <c r="E45" s="1"/>
      <c r="G45" s="6"/>
      <c r="H45" s="15"/>
      <c r="I45" s="6"/>
      <c r="J45" s="1"/>
      <c r="K45" s="1"/>
      <c r="L45" s="1"/>
      <c r="M45" s="1"/>
      <c r="N45" s="1"/>
      <c r="O45" s="1"/>
    </row>
    <row r="46" spans="1:15" ht="12.75">
      <c r="A46" s="1" t="s">
        <v>114</v>
      </c>
      <c r="B46" s="1"/>
      <c r="C46" s="1"/>
      <c r="D46" s="1"/>
      <c r="E46" s="1"/>
      <c r="G46" s="8">
        <v>7714</v>
      </c>
      <c r="H46" s="14"/>
      <c r="I46" s="8">
        <v>8241</v>
      </c>
      <c r="J46" s="1"/>
      <c r="K46" s="1"/>
      <c r="L46" s="1"/>
      <c r="M46" s="1"/>
      <c r="N46" s="1"/>
      <c r="O46" s="1"/>
    </row>
    <row r="47" spans="1:15" ht="12.75">
      <c r="A47" s="1" t="s">
        <v>115</v>
      </c>
      <c r="B47" s="1"/>
      <c r="C47" s="1"/>
      <c r="D47" s="1"/>
      <c r="E47" s="1"/>
      <c r="G47" s="8">
        <v>11678</v>
      </c>
      <c r="H47" s="14"/>
      <c r="I47" s="8">
        <v>12058</v>
      </c>
      <c r="J47" s="1"/>
      <c r="K47" s="1"/>
      <c r="L47" s="1"/>
      <c r="M47" s="1"/>
      <c r="N47" s="1"/>
      <c r="O47" s="1"/>
    </row>
    <row r="48" spans="1:15" ht="12.75">
      <c r="A48" s="1" t="s">
        <v>116</v>
      </c>
      <c r="B48" s="1"/>
      <c r="C48" s="1"/>
      <c r="D48" s="1"/>
      <c r="E48" s="1"/>
      <c r="G48" s="8">
        <v>-63268</v>
      </c>
      <c r="H48" s="14"/>
      <c r="I48" s="8">
        <v>-59299</v>
      </c>
      <c r="J48" s="1"/>
      <c r="K48" s="1"/>
      <c r="L48" s="1"/>
      <c r="M48" s="1"/>
      <c r="N48" s="1"/>
      <c r="O48" s="1"/>
    </row>
    <row r="49" spans="1:15" ht="12.75">
      <c r="A49" s="1" t="s">
        <v>177</v>
      </c>
      <c r="B49" s="1"/>
      <c r="C49" s="1"/>
      <c r="D49" s="1"/>
      <c r="E49" s="1"/>
      <c r="G49" s="8">
        <v>-1040</v>
      </c>
      <c r="H49" s="14"/>
      <c r="I49" s="8">
        <v>-1000</v>
      </c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G50" s="22"/>
      <c r="H50" s="14"/>
      <c r="I50" s="22"/>
      <c r="J50" s="1"/>
      <c r="K50" s="1"/>
      <c r="L50" s="1"/>
      <c r="M50" s="1"/>
      <c r="N50" s="1"/>
      <c r="O50" s="1"/>
    </row>
    <row r="51" spans="1:15" ht="13.5" thickBot="1">
      <c r="A51" s="1"/>
      <c r="B51" s="1"/>
      <c r="C51" s="1"/>
      <c r="D51" s="1"/>
      <c r="E51" s="1"/>
      <c r="G51" s="57">
        <f>SUM(G46:G50)</f>
        <v>-44916</v>
      </c>
      <c r="H51" s="14"/>
      <c r="I51" s="57">
        <f>SUM(I46:I50)</f>
        <v>-40000</v>
      </c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G52" s="1"/>
      <c r="H52" s="15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5"/>
      <c r="I53" s="1"/>
      <c r="J53" s="1"/>
      <c r="K53" s="1"/>
      <c r="L53" s="1"/>
      <c r="M53" s="1"/>
      <c r="N53" s="1"/>
      <c r="O53" s="1"/>
    </row>
    <row r="54" spans="1:15" ht="12.75">
      <c r="A54" s="1" t="s">
        <v>178</v>
      </c>
      <c r="B54" s="1"/>
      <c r="C54" s="1"/>
      <c r="D54" s="1"/>
      <c r="E54" s="1"/>
      <c r="F54" s="1"/>
      <c r="G54" s="1"/>
      <c r="H54" s="15"/>
      <c r="I54" s="1"/>
      <c r="J54" s="1"/>
      <c r="K54" s="1"/>
      <c r="L54" s="1"/>
      <c r="M54" s="1"/>
      <c r="N54" s="1"/>
      <c r="O54" s="1"/>
    </row>
    <row r="55" spans="1:15" ht="12.75">
      <c r="A55" s="1" t="s">
        <v>264</v>
      </c>
      <c r="B55" s="1"/>
      <c r="C55" s="1"/>
      <c r="D55" s="1"/>
      <c r="E55" s="1"/>
      <c r="F55" s="1"/>
      <c r="G55" s="1"/>
      <c r="H55" s="15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5"/>
      <c r="H56" s="15"/>
      <c r="I56" s="10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printOptions/>
  <pageMargins left="0.75" right="0.75" top="0.73" bottom="0.78" header="0.5" footer="0.5"/>
  <pageSetup fitToHeight="1" fitToWidth="1" horizontalDpi="300" verticalDpi="3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3439"/>
  <sheetViews>
    <sheetView workbookViewId="0" topLeftCell="A193">
      <selection activeCell="B227" sqref="B227"/>
    </sheetView>
  </sheetViews>
  <sheetFormatPr defaultColWidth="9.140625" defaultRowHeight="12.75"/>
  <cols>
    <col min="1" max="1" width="3.7109375" style="0" customWidth="1"/>
    <col min="4" max="5" width="12.7109375" style="0" customWidth="1"/>
    <col min="6" max="7" width="10.7109375" style="0" customWidth="1"/>
    <col min="8" max="8" width="11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1" ht="12.75">
      <c r="A2" s="2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75">
      <c r="A3" s="2" t="s">
        <v>257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75">
      <c r="A6" s="2" t="s">
        <v>204</v>
      </c>
      <c r="B6" s="2" t="s">
        <v>205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.75">
      <c r="A8" s="2" t="s">
        <v>206</v>
      </c>
      <c r="B8" s="2" t="s">
        <v>119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.75">
      <c r="A9" s="2"/>
      <c r="B9" s="1" t="s">
        <v>120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.75">
      <c r="A10" s="2"/>
      <c r="B10" s="1" t="s">
        <v>305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.75">
      <c r="A11" s="2"/>
      <c r="B11" s="1" t="s">
        <v>253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.75">
      <c r="A12" s="2"/>
      <c r="B12" s="1" t="s">
        <v>121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.75">
      <c r="A13" s="2"/>
      <c r="B13" s="1" t="s">
        <v>272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.75">
      <c r="A14" s="2"/>
      <c r="B14" s="1" t="s">
        <v>122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.75">
      <c r="A15" s="2"/>
      <c r="B15" s="1" t="s">
        <v>273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>
      <c r="A17" s="2" t="s">
        <v>207</v>
      </c>
      <c r="B17" s="2" t="s">
        <v>194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.75">
      <c r="A18" s="2"/>
      <c r="B18" s="1" t="s">
        <v>195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>
      <c r="A20" s="2" t="s">
        <v>208</v>
      </c>
      <c r="B20" s="2" t="s">
        <v>162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>
      <c r="A21" s="2"/>
      <c r="B21" s="1" t="s">
        <v>163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>
      <c r="A23" s="2" t="s">
        <v>209</v>
      </c>
      <c r="B23" s="2" t="s">
        <v>199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>
      <c r="A24" s="2"/>
      <c r="B24" s="1" t="s">
        <v>197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>
      <c r="A25" s="2"/>
      <c r="B25" s="1" t="s">
        <v>198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.75">
      <c r="A27" s="2" t="s">
        <v>210</v>
      </c>
      <c r="B27" s="2" t="s">
        <v>196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.75">
      <c r="A28" s="2"/>
      <c r="B28" s="1" t="s">
        <v>200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.75">
      <c r="A29" s="2"/>
      <c r="B29" s="1" t="s">
        <v>124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.75">
      <c r="A31" s="2" t="s">
        <v>211</v>
      </c>
      <c r="B31" s="2" t="s">
        <v>132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.75">
      <c r="A32" s="2"/>
      <c r="B32" s="1" t="s">
        <v>133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>
      <c r="A33" s="2" t="s">
        <v>0</v>
      </c>
      <c r="B33" s="1" t="s">
        <v>274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>
      <c r="A35" s="2" t="s">
        <v>212</v>
      </c>
      <c r="B35" s="2" t="s">
        <v>201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>
      <c r="A36" s="2"/>
      <c r="B36" s="1" t="s">
        <v>202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>
      <c r="A38" s="2" t="s">
        <v>213</v>
      </c>
      <c r="B38" s="2" t="s">
        <v>154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>
      <c r="A39" s="2"/>
      <c r="B39" s="1" t="s">
        <v>275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>
      <c r="A40" s="2"/>
      <c r="B40" s="1"/>
      <c r="C40" s="1"/>
      <c r="D40" s="1"/>
      <c r="G40" s="48"/>
      <c r="H40" s="33" t="s">
        <v>0</v>
      </c>
      <c r="I40" s="33" t="s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>
      <c r="A41" s="2"/>
      <c r="C41" s="1"/>
      <c r="D41" s="14"/>
      <c r="E41" s="14"/>
      <c r="F41" s="43" t="s">
        <v>0</v>
      </c>
      <c r="G41" s="43" t="s">
        <v>323</v>
      </c>
      <c r="H41" s="43" t="s">
        <v>87</v>
      </c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>
      <c r="A42" s="2"/>
      <c r="C42" s="1"/>
      <c r="D42" s="14"/>
      <c r="E42" s="14"/>
      <c r="F42" s="43"/>
      <c r="G42" s="43" t="s">
        <v>186</v>
      </c>
      <c r="H42" s="43" t="s">
        <v>188</v>
      </c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>
      <c r="A43" s="2"/>
      <c r="C43" s="1"/>
      <c r="D43" s="14"/>
      <c r="E43" s="14"/>
      <c r="F43" s="43" t="s">
        <v>180</v>
      </c>
      <c r="G43" s="43" t="s">
        <v>187</v>
      </c>
      <c r="H43" s="43" t="s">
        <v>189</v>
      </c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>
      <c r="A44" s="2"/>
      <c r="B44" s="2" t="s">
        <v>184</v>
      </c>
      <c r="C44" s="1"/>
      <c r="D44" s="1"/>
      <c r="E44" s="1"/>
      <c r="F44" s="33" t="s">
        <v>6</v>
      </c>
      <c r="G44" s="33" t="s">
        <v>6</v>
      </c>
      <c r="H44" s="33" t="s">
        <v>6</v>
      </c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>
      <c r="A45" s="2"/>
      <c r="B45" s="1" t="s">
        <v>182</v>
      </c>
      <c r="C45" s="1"/>
      <c r="D45" s="1"/>
      <c r="E45" s="1"/>
      <c r="F45" s="10">
        <v>10490</v>
      </c>
      <c r="G45" s="10">
        <v>-2161</v>
      </c>
      <c r="H45" s="14">
        <v>35663</v>
      </c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>
      <c r="A46" s="2"/>
      <c r="B46" s="1" t="s">
        <v>181</v>
      </c>
      <c r="C46" s="1"/>
      <c r="D46" s="1"/>
      <c r="E46" s="1"/>
      <c r="F46" s="10">
        <v>5444</v>
      </c>
      <c r="G46" s="10">
        <v>-211</v>
      </c>
      <c r="H46" s="14">
        <v>74106</v>
      </c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>
      <c r="A47" s="2"/>
      <c r="B47" s="1" t="s">
        <v>172</v>
      </c>
      <c r="C47" s="1"/>
      <c r="D47" s="1"/>
      <c r="E47" s="1"/>
      <c r="F47" s="10">
        <v>7384</v>
      </c>
      <c r="G47" s="10">
        <v>446</v>
      </c>
      <c r="H47" s="14">
        <v>66501</v>
      </c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>
      <c r="A48" s="2"/>
      <c r="B48" s="1" t="s">
        <v>183</v>
      </c>
      <c r="C48" s="1"/>
      <c r="D48" s="1"/>
      <c r="E48" s="1"/>
      <c r="F48" s="11">
        <v>60</v>
      </c>
      <c r="G48" s="11">
        <v>-390</v>
      </c>
      <c r="H48" s="11">
        <v>8923</v>
      </c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>
      <c r="A49" s="2"/>
      <c r="B49" s="1" t="s">
        <v>0</v>
      </c>
      <c r="C49" s="1"/>
      <c r="D49" s="1"/>
      <c r="E49" s="1"/>
      <c r="F49" s="14">
        <f>SUM(F45:F48)</f>
        <v>23378</v>
      </c>
      <c r="G49" s="14">
        <f>SUM(G45:G48)</f>
        <v>-2316</v>
      </c>
      <c r="H49" s="14">
        <f>SUM(H45:H48)</f>
        <v>185193</v>
      </c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>
      <c r="A50" s="2"/>
      <c r="B50" s="1" t="s">
        <v>185</v>
      </c>
      <c r="C50" s="1"/>
      <c r="D50" s="14"/>
      <c r="E50" s="14"/>
      <c r="F50" s="14">
        <v>-2185</v>
      </c>
      <c r="G50" s="14">
        <v>0</v>
      </c>
      <c r="H50" s="14">
        <v>0</v>
      </c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>
      <c r="A51" s="2"/>
      <c r="B51" s="1"/>
      <c r="C51" s="1"/>
      <c r="D51" s="14"/>
      <c r="E51" s="14"/>
      <c r="F51" s="26"/>
      <c r="G51" s="26"/>
      <c r="H51" s="26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3.5" thickBot="1">
      <c r="A52" s="2"/>
      <c r="B52" s="1" t="s">
        <v>0</v>
      </c>
      <c r="C52" s="1"/>
      <c r="D52" s="14"/>
      <c r="E52" s="14"/>
      <c r="F52" s="12">
        <f>+F49+F50</f>
        <v>21193</v>
      </c>
      <c r="G52" s="12">
        <f>+G49+G50</f>
        <v>-2316</v>
      </c>
      <c r="H52" s="12">
        <f>+H49+H50</f>
        <v>185193</v>
      </c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>
      <c r="A53" s="2"/>
      <c r="B53" s="1"/>
      <c r="C53" s="1"/>
      <c r="D53" s="14"/>
      <c r="E53" s="14"/>
      <c r="F53" s="14"/>
      <c r="G53" s="14"/>
      <c r="H53" s="14"/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>
      <c r="A54" s="2" t="s">
        <v>214</v>
      </c>
      <c r="B54" s="2" t="s">
        <v>203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>
      <c r="A55" s="2"/>
      <c r="B55" s="1" t="s">
        <v>123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>
      <c r="A56" s="2"/>
      <c r="B56" s="1" t="s">
        <v>276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>
      <c r="A58" s="2" t="s">
        <v>215</v>
      </c>
      <c r="B58" s="2" t="s">
        <v>161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.75">
      <c r="A59" s="2"/>
      <c r="B59" s="1" t="s">
        <v>299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.75">
      <c r="A60" s="2"/>
      <c r="B60" s="1" t="s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.75">
      <c r="A61" s="2"/>
      <c r="B61" s="1" t="s">
        <v>303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.75">
      <c r="A62" s="2"/>
      <c r="B62" s="1" t="s">
        <v>300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.75">
      <c r="A63" s="2"/>
      <c r="B63" s="1" t="s">
        <v>301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.75">
      <c r="A64" s="2"/>
      <c r="B64" s="1" t="s">
        <v>302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.75">
      <c r="A66" s="2" t="s">
        <v>216</v>
      </c>
      <c r="B66" s="2" t="s">
        <v>130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.75">
      <c r="A67" s="2"/>
      <c r="B67" s="1" t="s">
        <v>277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.75">
      <c r="A68" s="2"/>
      <c r="B68" s="1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.75">
      <c r="A69" s="2" t="s">
        <v>217</v>
      </c>
      <c r="B69" s="2" t="s">
        <v>146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.75">
      <c r="A70" s="1"/>
      <c r="B70" s="1" t="s">
        <v>233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.75">
      <c r="A72" s="1" t="s"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.75">
      <c r="A73" s="2" t="s">
        <v>218</v>
      </c>
      <c r="B73" s="2" t="s">
        <v>219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.75">
      <c r="A74" s="1"/>
      <c r="B74" s="2" t="s">
        <v>220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.75">
      <c r="A76" s="2" t="s">
        <v>221</v>
      </c>
      <c r="B76" s="2" t="s">
        <v>125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.75">
      <c r="A77" s="2"/>
      <c r="C77" s="1"/>
      <c r="D77" s="1"/>
      <c r="E77" s="1"/>
      <c r="F77" s="33">
        <v>2004</v>
      </c>
      <c r="G77" s="33">
        <v>2003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.75">
      <c r="A78" s="2"/>
      <c r="C78" s="1"/>
      <c r="D78" s="1"/>
      <c r="E78" s="1"/>
      <c r="F78" s="33" t="s">
        <v>6</v>
      </c>
      <c r="G78" s="33" t="s">
        <v>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.75">
      <c r="A79" s="2"/>
      <c r="B79" s="1" t="s">
        <v>304</v>
      </c>
      <c r="C79" s="1"/>
      <c r="D79" s="1"/>
      <c r="E79" s="1"/>
      <c r="F79" s="10">
        <v>18</v>
      </c>
      <c r="G79" s="10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.75">
      <c r="A80" s="2"/>
      <c r="B80" s="1" t="s">
        <v>255</v>
      </c>
      <c r="C80" s="1"/>
      <c r="D80" s="1"/>
      <c r="E80" s="1"/>
      <c r="F80" s="10">
        <v>0</v>
      </c>
      <c r="G80" s="10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.75">
      <c r="A81" s="2"/>
      <c r="B81" s="1" t="s">
        <v>254</v>
      </c>
      <c r="C81" s="1"/>
      <c r="D81" s="1"/>
      <c r="E81" s="1"/>
      <c r="F81" s="10">
        <v>-3</v>
      </c>
      <c r="G81" s="10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.75">
      <c r="A82" s="2"/>
      <c r="B82" s="2"/>
      <c r="C82" s="1"/>
      <c r="D82" s="1"/>
      <c r="E82" s="1"/>
      <c r="F82" s="26"/>
      <c r="G82" s="2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.75">
      <c r="A83" s="2"/>
      <c r="B83" s="2"/>
      <c r="C83" s="1"/>
      <c r="D83" s="1"/>
      <c r="E83" s="1"/>
      <c r="F83" s="11">
        <f>+F79+F81</f>
        <v>15</v>
      </c>
      <c r="G83" s="11">
        <f>+G79+G81</f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.7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.75">
      <c r="A85" s="2" t="s">
        <v>222</v>
      </c>
      <c r="B85" s="2" t="s">
        <v>126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.75">
      <c r="A86" s="1"/>
      <c r="B86" s="1" t="s">
        <v>127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.75">
      <c r="A88" s="2" t="s">
        <v>223</v>
      </c>
      <c r="B88" s="2" t="s">
        <v>128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.75">
      <c r="A89" s="2"/>
      <c r="B89" s="1" t="s">
        <v>129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.75">
      <c r="A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.75">
      <c r="A91" s="2" t="s">
        <v>224</v>
      </c>
      <c r="B91" s="2" t="s">
        <v>131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.75">
      <c r="A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.75">
      <c r="A93" s="2"/>
      <c r="B93" s="36" t="s">
        <v>309</v>
      </c>
      <c r="D93" s="1" t="s">
        <v>310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.75">
      <c r="A94" s="2"/>
      <c r="B94" s="54"/>
      <c r="D94" s="1" t="s">
        <v>320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.75">
      <c r="A95" s="2"/>
      <c r="B95" s="54"/>
      <c r="D95" s="1" t="s">
        <v>311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.75">
      <c r="A96" s="2"/>
      <c r="B96" s="47"/>
      <c r="D96" s="1" t="s">
        <v>312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.75">
      <c r="A97" s="2"/>
      <c r="B97" s="47"/>
      <c r="D97" s="1" t="s">
        <v>313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.75">
      <c r="A98" s="2"/>
      <c r="B98" s="5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.75">
      <c r="A99" s="2" t="s">
        <v>225</v>
      </c>
      <c r="B99" s="2" t="s">
        <v>134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.75">
      <c r="A100" s="2"/>
      <c r="B100" s="1" t="s">
        <v>278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.75">
      <c r="A101" s="2"/>
      <c r="B101" s="1"/>
      <c r="C101" s="1"/>
      <c r="F101" s="33" t="s">
        <v>135</v>
      </c>
      <c r="G101" s="33" t="s">
        <v>136</v>
      </c>
      <c r="H101" s="33" t="s">
        <v>87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.75">
      <c r="A102" s="2"/>
      <c r="E102" s="33"/>
      <c r="F102" s="33" t="s">
        <v>6</v>
      </c>
      <c r="G102" s="33" t="s">
        <v>6</v>
      </c>
      <c r="H102" s="33" t="s">
        <v>6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.75">
      <c r="A103" s="2"/>
      <c r="B103" s="37" t="s">
        <v>137</v>
      </c>
      <c r="C103" s="37"/>
      <c r="D103" s="38"/>
      <c r="E103" s="33"/>
      <c r="F103" s="33"/>
      <c r="G103" s="33"/>
      <c r="H103" s="3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.75">
      <c r="A104" s="2"/>
      <c r="B104" s="1" t="s">
        <v>138</v>
      </c>
      <c r="C104" s="1"/>
      <c r="D104" s="33"/>
      <c r="E104" s="33"/>
      <c r="F104" s="39">
        <v>6275</v>
      </c>
      <c r="G104" s="39">
        <v>56993</v>
      </c>
      <c r="H104" s="29">
        <f>+F104+G104</f>
        <v>63268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.75">
      <c r="A105" s="2"/>
      <c r="B105" s="1" t="s">
        <v>139</v>
      </c>
      <c r="C105" s="1"/>
      <c r="D105" s="33"/>
      <c r="E105" s="33"/>
      <c r="F105" s="39">
        <v>10951</v>
      </c>
      <c r="G105" s="39">
        <v>9498</v>
      </c>
      <c r="H105" s="29">
        <f>+F105+G105</f>
        <v>20449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.75">
      <c r="A106" s="2"/>
      <c r="B106" s="1" t="s">
        <v>140</v>
      </c>
      <c r="C106" s="1"/>
      <c r="D106" s="33"/>
      <c r="E106" s="33"/>
      <c r="F106" s="39">
        <v>0</v>
      </c>
      <c r="G106" s="39">
        <v>14900</v>
      </c>
      <c r="H106" s="29">
        <f>+F106+G106</f>
        <v>14900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.75">
      <c r="A107" s="2"/>
      <c r="B107" s="1" t="s">
        <v>141</v>
      </c>
      <c r="C107" s="1"/>
      <c r="D107" s="33"/>
      <c r="E107" s="33"/>
      <c r="F107" s="39">
        <v>1031</v>
      </c>
      <c r="G107" s="39">
        <v>55521</v>
      </c>
      <c r="H107" s="29">
        <f>+F107+G107</f>
        <v>56552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.75">
      <c r="A108" s="2"/>
      <c r="B108" s="1" t="s">
        <v>142</v>
      </c>
      <c r="C108" s="1"/>
      <c r="D108" s="33"/>
      <c r="E108" s="33"/>
      <c r="F108" s="40">
        <v>67</v>
      </c>
      <c r="G108" s="40">
        <v>0</v>
      </c>
      <c r="H108" s="29">
        <f>+F108+G108</f>
        <v>67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.75">
      <c r="A109" s="2"/>
      <c r="B109" s="1" t="s">
        <v>0</v>
      </c>
      <c r="C109" s="1"/>
      <c r="D109" s="33"/>
      <c r="E109" s="33"/>
      <c r="F109" s="40">
        <f>SUM(F104:F108)</f>
        <v>18324</v>
      </c>
      <c r="G109" s="40">
        <f>SUM(G104:G108)</f>
        <v>136912</v>
      </c>
      <c r="H109" s="41">
        <f>SUM(H104:H108)</f>
        <v>155236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.75">
      <c r="A110" s="2"/>
      <c r="B110" s="1"/>
      <c r="C110" s="1"/>
      <c r="D110" s="33"/>
      <c r="E110" s="33"/>
      <c r="F110" s="42" t="s"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.75">
      <c r="A111" s="58"/>
      <c r="B111" s="37" t="s">
        <v>143</v>
      </c>
      <c r="C111" s="37"/>
      <c r="D111" s="38"/>
      <c r="E111" s="33"/>
      <c r="F111" s="4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.75">
      <c r="A112" s="2"/>
      <c r="B112" s="1" t="s">
        <v>144</v>
      </c>
      <c r="C112" s="1"/>
      <c r="D112" s="33"/>
      <c r="E112" s="33"/>
      <c r="F112" s="40">
        <v>233</v>
      </c>
      <c r="G112" s="11">
        <v>0</v>
      </c>
      <c r="H112" s="29">
        <f>+F112+G112</f>
        <v>233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.75">
      <c r="A113" s="2"/>
      <c r="B113" s="1" t="s">
        <v>0</v>
      </c>
      <c r="C113" s="1"/>
      <c r="D113" s="33"/>
      <c r="E113" s="33"/>
      <c r="F113" s="40">
        <f>+F112</f>
        <v>233</v>
      </c>
      <c r="G113" s="40">
        <f>+G112</f>
        <v>0</v>
      </c>
      <c r="H113" s="41">
        <f>+H112</f>
        <v>233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.75">
      <c r="A114" s="2"/>
      <c r="B114" s="1"/>
      <c r="C114" s="1"/>
      <c r="D114" s="33"/>
      <c r="E114" s="33"/>
      <c r="F114" s="43"/>
      <c r="G114" s="43"/>
      <c r="H114" s="4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3.5" thickBot="1">
      <c r="A115" s="2"/>
      <c r="B115" s="1" t="s">
        <v>145</v>
      </c>
      <c r="C115" s="1"/>
      <c r="D115" s="33"/>
      <c r="E115" s="33"/>
      <c r="F115" s="44">
        <f>+F109+F113</f>
        <v>18557</v>
      </c>
      <c r="G115" s="44">
        <f>+G109+G113</f>
        <v>136912</v>
      </c>
      <c r="H115" s="44">
        <f>+H109+H113</f>
        <v>155469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.75">
      <c r="A116" s="2"/>
      <c r="B116" s="1"/>
      <c r="C116" s="1"/>
      <c r="F116" s="1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.75">
      <c r="A117" s="2" t="s">
        <v>226</v>
      </c>
      <c r="B117" s="2" t="s">
        <v>147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.75">
      <c r="A118" s="2"/>
      <c r="B118" s="1" t="s">
        <v>148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.75">
      <c r="A120" s="2" t="s">
        <v>227</v>
      </c>
      <c r="B120" s="2" t="s">
        <v>149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.75">
      <c r="A121" s="2"/>
      <c r="B121" s="45" t="s">
        <v>325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.75">
      <c r="A122" s="2"/>
      <c r="B122" s="4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.75">
      <c r="A123" s="2"/>
      <c r="B123" s="46" t="s">
        <v>150</v>
      </c>
      <c r="C123" s="1" t="s">
        <v>321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.75">
      <c r="A124" s="2"/>
      <c r="B124" s="45"/>
      <c r="C124" s="1" t="s">
        <v>151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.75">
      <c r="A125" s="2"/>
      <c r="B125" s="45"/>
      <c r="C125" s="1" t="s">
        <v>152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.75">
      <c r="A126" s="2"/>
      <c r="B126" s="45"/>
      <c r="C126" s="1" t="s">
        <v>153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.75">
      <c r="A127" s="2"/>
      <c r="B127" s="45"/>
      <c r="C127" s="1" t="s">
        <v>308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.75">
      <c r="A128" s="2"/>
      <c r="C128" s="1" t="s">
        <v>314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.75">
      <c r="A129" s="2"/>
      <c r="B129" s="47"/>
      <c r="C129" s="1" t="s">
        <v>315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.75">
      <c r="A130" s="2"/>
      <c r="B130" s="4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.75">
      <c r="A131" s="2"/>
      <c r="B131" s="74" t="s">
        <v>322</v>
      </c>
      <c r="C131" s="1" t="s">
        <v>234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.75">
      <c r="A132" s="2"/>
      <c r="B132" s="47"/>
      <c r="C132" s="1" t="s">
        <v>235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.75">
      <c r="A133" s="2"/>
      <c r="B133" s="47"/>
      <c r="C133" s="1" t="s">
        <v>236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.75">
      <c r="A134" s="2"/>
      <c r="B134" s="47"/>
      <c r="C134" s="1" t="s">
        <v>237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.75">
      <c r="A135" s="2"/>
      <c r="B135" s="4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2" ht="12.75">
      <c r="A136" s="2" t="s">
        <v>228</v>
      </c>
      <c r="B136" s="2" t="s">
        <v>155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1" ht="12.75">
      <c r="A137" s="2"/>
      <c r="B137" s="2" t="s">
        <v>156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.75">
      <c r="A138" s="2"/>
      <c r="B138" s="1"/>
      <c r="C138" s="1"/>
      <c r="D138" s="1"/>
      <c r="E138" s="1"/>
      <c r="F138" s="33"/>
      <c r="G138" s="33" t="s">
        <v>35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.75">
      <c r="A139" s="2"/>
      <c r="B139" s="1"/>
      <c r="C139" s="1"/>
      <c r="D139" s="1"/>
      <c r="E139" s="1"/>
      <c r="F139" s="33" t="s">
        <v>3</v>
      </c>
      <c r="G139" s="33" t="s">
        <v>3</v>
      </c>
      <c r="H139" s="33" t="s">
        <v>157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.75">
      <c r="A140" s="2"/>
      <c r="B140" s="1"/>
      <c r="C140" s="1"/>
      <c r="D140" s="1"/>
      <c r="E140" s="1"/>
      <c r="F140" s="49">
        <v>38077</v>
      </c>
      <c r="G140" s="49">
        <v>37986</v>
      </c>
      <c r="H140" s="33" t="s">
        <v>158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.75">
      <c r="A141" s="2"/>
      <c r="B141" s="1"/>
      <c r="C141" s="1"/>
      <c r="D141" s="1"/>
      <c r="E141" s="1"/>
      <c r="F141" s="33" t="s">
        <v>6</v>
      </c>
      <c r="G141" s="33" t="s">
        <v>6</v>
      </c>
      <c r="H141" s="33" t="s">
        <v>6</v>
      </c>
      <c r="I141" s="61" t="s">
        <v>159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.75">
      <c r="A142" s="2"/>
      <c r="B142" s="2" t="s">
        <v>180</v>
      </c>
      <c r="C142" s="1"/>
      <c r="D142" s="1"/>
      <c r="E142" s="1"/>
      <c r="F142" s="33"/>
      <c r="G142" s="33"/>
      <c r="H142" s="33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.75">
      <c r="A143" s="2"/>
      <c r="B143" s="1" t="s">
        <v>182</v>
      </c>
      <c r="C143" s="1"/>
      <c r="D143" s="1"/>
      <c r="E143" s="1"/>
      <c r="F143" s="10">
        <v>8365</v>
      </c>
      <c r="G143" s="10">
        <v>8674</v>
      </c>
      <c r="H143" s="10">
        <f>+F143-G143</f>
        <v>-309</v>
      </c>
      <c r="I143" s="59">
        <f>+H143/G143*100</f>
        <v>-3.56237030205211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.75">
      <c r="A144" s="2"/>
      <c r="B144" s="1" t="s">
        <v>181</v>
      </c>
      <c r="C144" s="1"/>
      <c r="D144" s="1"/>
      <c r="E144" s="1"/>
      <c r="F144" s="10">
        <v>5444</v>
      </c>
      <c r="G144" s="10">
        <v>7813</v>
      </c>
      <c r="H144" s="10">
        <f>+F144-G144</f>
        <v>-2369</v>
      </c>
      <c r="I144" s="59">
        <f>+H144/G144*100</f>
        <v>-30.32125943939588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.75">
      <c r="A145" s="2"/>
      <c r="B145" s="1" t="s">
        <v>172</v>
      </c>
      <c r="C145" s="1"/>
      <c r="D145" s="1"/>
      <c r="E145" s="1"/>
      <c r="F145" s="10">
        <v>7384</v>
      </c>
      <c r="G145" s="10">
        <v>2707</v>
      </c>
      <c r="H145" s="10">
        <f>+F145-G145</f>
        <v>4677</v>
      </c>
      <c r="I145" s="59">
        <f>+H145/G145*100</f>
        <v>172.7742888806797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.75">
      <c r="A146" s="2"/>
      <c r="B146" s="1" t="s">
        <v>0</v>
      </c>
      <c r="C146" s="1"/>
      <c r="D146" s="1"/>
      <c r="E146" s="1"/>
      <c r="F146" s="50">
        <f>SUM(F143:F145)</f>
        <v>21193</v>
      </c>
      <c r="G146" s="50">
        <f>SUM(G143:G145)</f>
        <v>19194</v>
      </c>
      <c r="H146" s="50">
        <f>SUM(H143:H145)</f>
        <v>1999</v>
      </c>
      <c r="I146" s="60">
        <f>+H146/G146*100</f>
        <v>10.41471293112431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.75">
      <c r="A147" s="2"/>
      <c r="B147" s="1"/>
      <c r="C147" s="1"/>
      <c r="D147" s="1"/>
      <c r="E147" s="1"/>
      <c r="H147" s="14"/>
      <c r="I147" s="1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.75">
      <c r="A148" s="2"/>
      <c r="B148" s="2" t="s">
        <v>324</v>
      </c>
      <c r="C148" s="1"/>
      <c r="D148" s="1"/>
      <c r="E148" s="1"/>
      <c r="H148" s="14"/>
      <c r="I148" s="1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.75">
      <c r="A149" s="2"/>
      <c r="B149" s="1" t="s">
        <v>182</v>
      </c>
      <c r="C149" s="1"/>
      <c r="D149" s="1"/>
      <c r="E149" s="1"/>
      <c r="F149" s="10">
        <v>-2161</v>
      </c>
      <c r="G149" s="10">
        <v>-2279</v>
      </c>
      <c r="H149" s="10">
        <f>+F149-G149</f>
        <v>118</v>
      </c>
      <c r="I149" s="59">
        <f>+H149/G149*100</f>
        <v>-5.177709521720052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.75">
      <c r="A150" s="2"/>
      <c r="B150" s="1" t="s">
        <v>181</v>
      </c>
      <c r="C150" s="1"/>
      <c r="D150" s="1"/>
      <c r="E150" s="1"/>
      <c r="F150" s="10">
        <v>-211</v>
      </c>
      <c r="G150" s="10">
        <v>1023</v>
      </c>
      <c r="H150" s="10">
        <f>+F150-G150</f>
        <v>-1234</v>
      </c>
      <c r="I150" s="59">
        <f>+H150/G150*100</f>
        <v>-120.62561094819159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.75">
      <c r="A151" s="2"/>
      <c r="B151" s="1" t="s">
        <v>172</v>
      </c>
      <c r="C151" s="1"/>
      <c r="D151" s="1"/>
      <c r="E151" s="1"/>
      <c r="F151" s="10">
        <v>446</v>
      </c>
      <c r="G151" s="10">
        <v>256</v>
      </c>
      <c r="H151" s="10">
        <f>+F151-G151</f>
        <v>190</v>
      </c>
      <c r="I151" s="59">
        <f>+H151/G151*100</f>
        <v>74.21875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.75">
      <c r="A152" s="2"/>
      <c r="B152" s="1" t="s">
        <v>183</v>
      </c>
      <c r="C152" s="1"/>
      <c r="D152" s="1"/>
      <c r="E152" s="1"/>
      <c r="F152" s="10">
        <v>-390</v>
      </c>
      <c r="G152" s="10">
        <v>-1181</v>
      </c>
      <c r="H152" s="10">
        <f>+F152-G152</f>
        <v>791</v>
      </c>
      <c r="I152" s="59">
        <f>+H152/G152*100</f>
        <v>-66.97713801862828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.75">
      <c r="A153" s="2"/>
      <c r="B153" s="1"/>
      <c r="C153" s="1"/>
      <c r="D153" s="1"/>
      <c r="E153" s="1"/>
      <c r="F153" s="50">
        <f>SUM(F149:F152)</f>
        <v>-2316</v>
      </c>
      <c r="G153" s="50">
        <f>SUM(G149:G152)</f>
        <v>-2181</v>
      </c>
      <c r="H153" s="50">
        <f>SUM(H149:H152)</f>
        <v>-135</v>
      </c>
      <c r="I153" s="60">
        <f>+H153/G153*100</f>
        <v>6.189821182943604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.7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.75">
      <c r="A155" s="2"/>
      <c r="B155" s="1" t="s">
        <v>286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.75">
      <c r="A156" s="2"/>
      <c r="B156" s="1" t="s">
        <v>288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.75">
      <c r="A157" s="2"/>
      <c r="B157" s="1" t="s">
        <v>293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.75">
      <c r="A158" s="2"/>
      <c r="B158" s="1" t="s">
        <v>289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.75">
      <c r="A159" s="2"/>
      <c r="B159" s="1" t="s">
        <v>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117" ht="12.75">
      <c r="A160" s="52" t="s">
        <v>229</v>
      </c>
      <c r="B160" s="52" t="s">
        <v>160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</row>
    <row r="161" spans="1:117" ht="12.75">
      <c r="A161" s="52"/>
      <c r="B161" s="1"/>
      <c r="C161" s="1"/>
      <c r="D161" s="1"/>
      <c r="E161" s="1"/>
      <c r="F161" s="33" t="s">
        <v>290</v>
      </c>
      <c r="G161" s="33" t="s">
        <v>290</v>
      </c>
      <c r="I161" s="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</row>
    <row r="162" spans="1:117" ht="12.75">
      <c r="A162" s="52"/>
      <c r="B162" s="1"/>
      <c r="C162" s="1"/>
      <c r="D162" s="1"/>
      <c r="E162" s="1"/>
      <c r="F162" s="33" t="s">
        <v>3</v>
      </c>
      <c r="G162" s="33" t="s">
        <v>3</v>
      </c>
      <c r="H162" s="33" t="s">
        <v>157</v>
      </c>
      <c r="I162" s="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</row>
    <row r="163" spans="1:117" ht="12.75">
      <c r="A163" s="52"/>
      <c r="B163" s="1"/>
      <c r="C163" s="1"/>
      <c r="D163" s="1"/>
      <c r="E163" s="1"/>
      <c r="F163" s="49">
        <v>38077</v>
      </c>
      <c r="G163" s="49">
        <v>37711</v>
      </c>
      <c r="H163" s="33" t="s">
        <v>158</v>
      </c>
      <c r="I163" s="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</row>
    <row r="164" spans="1:117" ht="12.75">
      <c r="A164" s="52"/>
      <c r="B164" s="1"/>
      <c r="C164" s="1"/>
      <c r="D164" s="1"/>
      <c r="E164" s="1"/>
      <c r="F164" s="33" t="s">
        <v>6</v>
      </c>
      <c r="G164" s="33" t="s">
        <v>6</v>
      </c>
      <c r="H164" s="33" t="s">
        <v>6</v>
      </c>
      <c r="I164" s="61" t="s">
        <v>159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</row>
    <row r="165" spans="1:117" ht="12.75">
      <c r="A165" s="52"/>
      <c r="B165" s="2" t="s">
        <v>180</v>
      </c>
      <c r="C165" s="1"/>
      <c r="D165" s="1"/>
      <c r="E165" s="1"/>
      <c r="F165" s="33"/>
      <c r="G165" s="33"/>
      <c r="H165" s="33"/>
      <c r="I165" s="33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</row>
    <row r="166" spans="1:117" ht="12.75">
      <c r="A166" s="52"/>
      <c r="B166" s="1" t="s">
        <v>182</v>
      </c>
      <c r="C166" s="1"/>
      <c r="D166" s="1"/>
      <c r="E166" s="1"/>
      <c r="F166" s="10">
        <v>8365</v>
      </c>
      <c r="G166" s="10">
        <v>14120</v>
      </c>
      <c r="H166" s="10">
        <f>+F166-G166</f>
        <v>-5755</v>
      </c>
      <c r="I166" s="59">
        <f>+H166/G166*100</f>
        <v>-40.757790368271955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</row>
    <row r="167" spans="1:117" ht="12.75">
      <c r="A167" s="52"/>
      <c r="B167" s="1" t="s">
        <v>181</v>
      </c>
      <c r="C167" s="1"/>
      <c r="D167" s="1"/>
      <c r="E167" s="1"/>
      <c r="F167" s="10">
        <v>5444</v>
      </c>
      <c r="G167" s="10">
        <v>3926</v>
      </c>
      <c r="H167" s="10">
        <f>+F167-G167</f>
        <v>1518</v>
      </c>
      <c r="I167" s="59">
        <f>+H167/G167*100</f>
        <v>38.66530820173204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</row>
    <row r="168" spans="1:117" ht="12.75">
      <c r="A168" s="52"/>
      <c r="B168" s="1" t="s">
        <v>172</v>
      </c>
      <c r="C168" s="1"/>
      <c r="D168" s="1"/>
      <c r="E168" s="1"/>
      <c r="F168" s="10">
        <v>7384</v>
      </c>
      <c r="G168" s="10">
        <v>1573</v>
      </c>
      <c r="H168" s="10">
        <f>+F168-G168</f>
        <v>5811</v>
      </c>
      <c r="I168" s="59">
        <f>+H168/G168*100</f>
        <v>369.42148760330576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</row>
    <row r="169" spans="1:117" ht="12.75">
      <c r="A169" s="52"/>
      <c r="B169" s="1" t="s">
        <v>0</v>
      </c>
      <c r="C169" s="1"/>
      <c r="D169" s="1"/>
      <c r="E169" s="1"/>
      <c r="F169" s="50">
        <f>SUM(F166:F168)</f>
        <v>21193</v>
      </c>
      <c r="G169" s="50">
        <f>SUM(G166:G168)</f>
        <v>19619</v>
      </c>
      <c r="H169" s="50">
        <f>SUM(H166:H168)</f>
        <v>1574</v>
      </c>
      <c r="I169" s="60">
        <f>+H169/G169*100</f>
        <v>8.022835006881085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</row>
    <row r="170" spans="1:117" ht="12.75">
      <c r="A170" s="52"/>
      <c r="B170" s="1"/>
      <c r="C170" s="1"/>
      <c r="D170" s="1"/>
      <c r="E170" s="1"/>
      <c r="H170" s="14"/>
      <c r="I170" s="14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</row>
    <row r="171" spans="1:117" ht="12.75">
      <c r="A171" s="52"/>
      <c r="B171" s="2" t="s">
        <v>324</v>
      </c>
      <c r="C171" s="1"/>
      <c r="D171" s="1"/>
      <c r="E171" s="1"/>
      <c r="H171" s="14"/>
      <c r="I171" s="14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</row>
    <row r="172" spans="1:117" ht="12.75">
      <c r="A172" s="52"/>
      <c r="B172" s="1" t="s">
        <v>182</v>
      </c>
      <c r="C172" s="1"/>
      <c r="D172" s="1"/>
      <c r="E172" s="1"/>
      <c r="F172" s="10">
        <v>-2161</v>
      </c>
      <c r="G172" s="10">
        <v>-1134</v>
      </c>
      <c r="H172" s="10">
        <f>+F172-G172</f>
        <v>-1027</v>
      </c>
      <c r="I172" s="59">
        <f>+H172/G172*100</f>
        <v>90.56437389770723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</row>
    <row r="173" spans="1:117" ht="12.75">
      <c r="A173" s="52"/>
      <c r="B173" s="1" t="s">
        <v>181</v>
      </c>
      <c r="C173" s="1"/>
      <c r="D173" s="1"/>
      <c r="E173" s="1"/>
      <c r="F173" s="10">
        <v>-211</v>
      </c>
      <c r="G173" s="10">
        <v>-866</v>
      </c>
      <c r="H173" s="10">
        <f>+F173-G173</f>
        <v>655</v>
      </c>
      <c r="I173" s="59">
        <f>+H173/G173*100</f>
        <v>-75.635103926097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</row>
    <row r="174" spans="1:117" ht="12.75">
      <c r="A174" s="52"/>
      <c r="B174" s="1" t="s">
        <v>172</v>
      </c>
      <c r="C174" s="1"/>
      <c r="D174" s="1"/>
      <c r="E174" s="1"/>
      <c r="F174" s="10">
        <v>446</v>
      </c>
      <c r="G174" s="10">
        <v>-472</v>
      </c>
      <c r="H174" s="10">
        <f>+F174-G174</f>
        <v>918</v>
      </c>
      <c r="I174" s="59">
        <f>+H174/G174*100</f>
        <v>-194.4915254237288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</row>
    <row r="175" spans="1:117" ht="12.75">
      <c r="A175" s="52"/>
      <c r="B175" s="1" t="s">
        <v>183</v>
      </c>
      <c r="C175" s="1"/>
      <c r="D175" s="1"/>
      <c r="E175" s="1"/>
      <c r="F175" s="10">
        <v>-390</v>
      </c>
      <c r="G175" s="10">
        <v>-344</v>
      </c>
      <c r="H175" s="10">
        <f>+F175-G175</f>
        <v>-46</v>
      </c>
      <c r="I175" s="59">
        <f>+H175/G175*100</f>
        <v>13.372093023255813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</row>
    <row r="176" spans="1:117" ht="12.75">
      <c r="A176" s="52"/>
      <c r="B176" s="1"/>
      <c r="C176" s="1"/>
      <c r="D176" s="1"/>
      <c r="E176" s="1"/>
      <c r="F176" s="50">
        <f>SUM(F172:F175)</f>
        <v>-2316</v>
      </c>
      <c r="G176" s="50">
        <f>SUM(G172:G175)</f>
        <v>-2816</v>
      </c>
      <c r="H176" s="50">
        <f>SUM(H172:H175)</f>
        <v>500</v>
      </c>
      <c r="I176" s="60">
        <f>+H176/G176*100</f>
        <v>-17.755681818181817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</row>
    <row r="177" spans="1:117" ht="12.75">
      <c r="A177" s="52"/>
      <c r="B177" s="52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</row>
    <row r="178" spans="1:117" ht="12.75">
      <c r="A178" s="52"/>
      <c r="B178" s="51" t="s">
        <v>291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</row>
    <row r="179" spans="1:117" ht="12.75">
      <c r="A179" s="52"/>
      <c r="B179" s="51" t="s">
        <v>292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</row>
    <row r="180" spans="1:117" ht="12.75">
      <c r="A180" s="52"/>
      <c r="B180" s="51" t="s">
        <v>294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</row>
    <row r="181" spans="1:117" ht="12.75">
      <c r="A181" s="52"/>
      <c r="B181" s="51" t="s">
        <v>295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</row>
    <row r="182" spans="1:117" ht="12.75">
      <c r="A182" s="52"/>
      <c r="B182" s="51" t="s">
        <v>306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</row>
    <row r="183" spans="1:117" ht="12.75">
      <c r="A183" s="52"/>
      <c r="B183" s="51" t="s">
        <v>307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</row>
    <row r="184" spans="1:117" ht="12.75">
      <c r="A184" s="52"/>
      <c r="B184" s="52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</row>
    <row r="185" spans="1:117" ht="12.75">
      <c r="A185" s="52"/>
      <c r="B185" s="51" t="s">
        <v>296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</row>
    <row r="186" spans="1:117" ht="12.75">
      <c r="A186" s="52"/>
      <c r="B186" s="51" t="s">
        <v>326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</row>
    <row r="187" spans="1:117" ht="12.75">
      <c r="A187" s="52"/>
      <c r="B187" s="51" t="s">
        <v>297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</row>
    <row r="188" spans="1:117" ht="12.75">
      <c r="A188" s="52"/>
      <c r="B188" s="52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</row>
    <row r="189" spans="1:71" ht="12.75">
      <c r="A189" s="2" t="s">
        <v>230</v>
      </c>
      <c r="B189" s="2" t="s">
        <v>164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.75">
      <c r="A190" s="2"/>
      <c r="B190" s="1" t="s">
        <v>298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.75">
      <c r="A191" s="2"/>
      <c r="B191" s="1" t="s">
        <v>318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.75">
      <c r="A192" s="2"/>
      <c r="B192" s="1" t="s">
        <v>319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.75">
      <c r="A193" s="2"/>
      <c r="B193" s="1" t="s">
        <v>327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.75">
      <c r="A194" s="2"/>
      <c r="B194" s="1" t="s">
        <v>316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.75">
      <c r="A195" s="2"/>
      <c r="B195" s="1" t="s">
        <v>317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.75">
      <c r="A198" s="2" t="s">
        <v>231</v>
      </c>
      <c r="B198" s="2" t="s">
        <v>165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.75">
      <c r="A199" s="2"/>
      <c r="B199" s="1" t="s">
        <v>166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ht="12.75">
      <c r="A201" s="2" t="s">
        <v>232</v>
      </c>
      <c r="B201" s="2" t="s">
        <v>167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ht="12.75">
      <c r="A202" s="1"/>
      <c r="B202" s="1" t="s">
        <v>279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ht="12.75">
      <c r="A204" s="2" t="s">
        <v>238</v>
      </c>
      <c r="B204" s="2" t="s">
        <v>240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ht="12.75">
      <c r="A205" s="1"/>
      <c r="B205" s="1"/>
      <c r="C205" s="1"/>
      <c r="D205" s="1"/>
      <c r="E205" s="1"/>
      <c r="F205" s="62" t="s">
        <v>42</v>
      </c>
      <c r="G205" s="63"/>
      <c r="H205" s="67" t="s">
        <v>241</v>
      </c>
      <c r="I205" s="6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ht="12.75">
      <c r="A206" s="1"/>
      <c r="B206" s="1"/>
      <c r="C206" s="1"/>
      <c r="D206" s="1"/>
      <c r="E206" s="1"/>
      <c r="F206" s="70" t="s">
        <v>1</v>
      </c>
      <c r="G206" s="64" t="s">
        <v>35</v>
      </c>
      <c r="H206" s="70" t="s">
        <v>4</v>
      </c>
      <c r="I206" s="64" t="s">
        <v>35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ht="12.75">
      <c r="A207" s="1"/>
      <c r="B207" s="1"/>
      <c r="C207" s="1"/>
      <c r="D207" s="1"/>
      <c r="E207" s="1"/>
      <c r="F207" s="71" t="s">
        <v>280</v>
      </c>
      <c r="G207" s="64" t="s">
        <v>280</v>
      </c>
      <c r="H207" s="71" t="s">
        <v>280</v>
      </c>
      <c r="I207" s="64" t="s">
        <v>280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ht="12.75">
      <c r="A208" s="1"/>
      <c r="B208" s="1"/>
      <c r="C208" s="1"/>
      <c r="D208" s="1"/>
      <c r="E208" s="1"/>
      <c r="F208" s="71" t="s">
        <v>3</v>
      </c>
      <c r="G208" s="64" t="s">
        <v>3</v>
      </c>
      <c r="H208" s="71" t="s">
        <v>5</v>
      </c>
      <c r="I208" s="64" t="s">
        <v>5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ht="12.75">
      <c r="A209" s="1"/>
      <c r="B209" s="1"/>
      <c r="C209" s="1"/>
      <c r="D209" s="1"/>
      <c r="E209" s="1"/>
      <c r="F209" s="72">
        <v>38077</v>
      </c>
      <c r="G209" s="65">
        <v>37711</v>
      </c>
      <c r="H209" s="72">
        <v>38077</v>
      </c>
      <c r="I209" s="65">
        <v>37711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ht="12.75">
      <c r="A210" s="1"/>
      <c r="B210" s="1"/>
      <c r="C210" s="1"/>
      <c r="D210" s="1"/>
      <c r="E210" s="1"/>
      <c r="F210" s="73" t="s">
        <v>6</v>
      </c>
      <c r="G210" s="66" t="s">
        <v>6</v>
      </c>
      <c r="H210" s="73" t="s">
        <v>6</v>
      </c>
      <c r="I210" s="66" t="s">
        <v>6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ht="12.75">
      <c r="A211" s="1"/>
      <c r="B211" s="2" t="s">
        <v>239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ht="12.75">
      <c r="A212" s="1"/>
      <c r="B212" s="1" t="s">
        <v>243</v>
      </c>
      <c r="C212" s="1"/>
      <c r="D212" s="1"/>
      <c r="E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ht="13.5" thickBot="1">
      <c r="A213" s="1"/>
      <c r="B213" s="1" t="s">
        <v>244</v>
      </c>
      <c r="C213" s="1"/>
      <c r="D213" s="1"/>
      <c r="E213" s="1"/>
      <c r="F213" s="12">
        <v>-2297</v>
      </c>
      <c r="G213" s="12">
        <v>-2785</v>
      </c>
      <c r="H213" s="12">
        <v>-2297</v>
      </c>
      <c r="I213" s="12">
        <v>-2785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ht="12.75">
      <c r="A215" s="1"/>
      <c r="B215" s="2" t="s">
        <v>242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ht="12.75">
      <c r="A216" s="1"/>
      <c r="B216" s="1" t="s">
        <v>245</v>
      </c>
      <c r="C216" s="1"/>
      <c r="D216" s="1"/>
      <c r="E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ht="13.5" thickBot="1">
      <c r="A217" s="1"/>
      <c r="B217" s="1" t="s">
        <v>246</v>
      </c>
      <c r="C217" s="1"/>
      <c r="D217" s="1"/>
      <c r="E217" s="1"/>
      <c r="F217" s="12">
        <v>44520</v>
      </c>
      <c r="G217" s="12">
        <v>22260</v>
      </c>
      <c r="H217" s="12">
        <v>44520</v>
      </c>
      <c r="I217" s="12">
        <v>22260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ht="12.75">
      <c r="A219" s="1"/>
      <c r="B219" s="2" t="s">
        <v>240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ht="13.5" thickBot="1">
      <c r="A220" s="1"/>
      <c r="B220" s="1" t="s">
        <v>247</v>
      </c>
      <c r="C220" s="1"/>
      <c r="D220" s="1"/>
      <c r="E220" s="1"/>
      <c r="F220" s="69">
        <f>+F213/F217*100</f>
        <v>-5.15947888589398</v>
      </c>
      <c r="G220" s="69">
        <f>+G213/G217*100</f>
        <v>-12.511230907457321</v>
      </c>
      <c r="H220" s="69">
        <f>+H213/H217*100</f>
        <v>-5.15947888589398</v>
      </c>
      <c r="I220" s="69">
        <f>+I213/I217*100</f>
        <v>-12.511230907457321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ht="13.5" thickBot="1">
      <c r="A222" s="1"/>
      <c r="B222" s="1" t="s">
        <v>248</v>
      </c>
      <c r="C222" s="1"/>
      <c r="D222" s="1"/>
      <c r="E222" s="1"/>
      <c r="F222" s="69">
        <f>+F213/F217*100</f>
        <v>-5.15947888589398</v>
      </c>
      <c r="G222" s="69">
        <f>+G213/G217*100</f>
        <v>-12.511230907457321</v>
      </c>
      <c r="H222" s="69">
        <f>+H213/H217*100</f>
        <v>-5.15947888589398</v>
      </c>
      <c r="I222" s="69">
        <f>+I213/I217*100</f>
        <v>-12.511230907457321</v>
      </c>
      <c r="J222" s="68" t="s">
        <v>0</v>
      </c>
      <c r="K222" s="68" t="s"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</row>
    <row r="2806" spans="1:12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</row>
    <row r="2807" spans="1:12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</row>
    <row r="2808" spans="1:12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</row>
    <row r="2809" spans="1:12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</row>
    <row r="2810" spans="1:12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</row>
    <row r="2811" spans="1:12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</row>
    <row r="2812" spans="1:12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</row>
    <row r="2813" spans="1:12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</row>
    <row r="2814" spans="1:12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</row>
    <row r="2815" spans="1:12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</row>
    <row r="2816" spans="1:12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</row>
    <row r="2817" spans="1:12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</row>
    <row r="2818" spans="1:12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</row>
    <row r="2819" spans="1:12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</row>
    <row r="2820" spans="1:12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</row>
    <row r="2821" spans="1:12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</row>
    <row r="2822" spans="1:12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</row>
    <row r="2823" spans="1:12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</row>
    <row r="2824" spans="1:12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</row>
    <row r="2825" spans="1:12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</row>
    <row r="2826" spans="1:12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</row>
    <row r="2827" spans="1:12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</row>
    <row r="2828" spans="1:12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</row>
    <row r="2829" spans="1:12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</row>
    <row r="2830" spans="1:12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</row>
    <row r="2831" spans="1:12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</row>
    <row r="2832" spans="1:12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</row>
    <row r="2833" spans="1:12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</row>
    <row r="2834" spans="1:12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</row>
    <row r="2835" spans="1:12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</row>
    <row r="2836" spans="1:12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</row>
    <row r="2837" spans="1:12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</row>
    <row r="2838" spans="1:12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</row>
    <row r="2839" spans="1:12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</row>
    <row r="2840" spans="1:12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</row>
    <row r="2841" spans="1:12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</row>
    <row r="2842" spans="1:12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</row>
    <row r="2843" spans="1:12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</row>
    <row r="2844" spans="1:12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</row>
    <row r="2845" spans="1:12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</row>
    <row r="2846" spans="1:12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</row>
    <row r="2847" spans="1:12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</row>
    <row r="2848" spans="1:12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</row>
    <row r="2849" spans="1:12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</row>
    <row r="2850" spans="1:12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</row>
    <row r="2851" spans="1:12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</row>
    <row r="2852" spans="1:12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</row>
    <row r="2853" spans="1:12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</row>
    <row r="2854" spans="1:12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</row>
    <row r="2855" spans="1:12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</row>
    <row r="2856" spans="1:12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</row>
    <row r="2857" spans="1:12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</row>
    <row r="2858" spans="1:12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</row>
    <row r="2859" spans="1:12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</row>
    <row r="2860" spans="1:12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</row>
    <row r="2861" spans="1:12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</row>
    <row r="2862" spans="1:12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</row>
    <row r="2863" spans="1:12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</row>
    <row r="2864" spans="1:12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</row>
    <row r="2865" spans="1:12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</row>
    <row r="2866" spans="1:12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</row>
    <row r="2867" spans="1:12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</row>
    <row r="2868" spans="1:12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</row>
    <row r="2869" spans="1:12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</row>
    <row r="2870" spans="1:12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</row>
    <row r="2871" spans="1:12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</row>
    <row r="2872" spans="1:12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</row>
    <row r="2873" spans="1:12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</row>
    <row r="2874" spans="1:12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</row>
    <row r="2875" spans="1:12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</row>
    <row r="2876" spans="1:12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</row>
    <row r="2877" spans="1:12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</row>
    <row r="2878" spans="1:12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</row>
    <row r="2879" spans="1:12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</row>
    <row r="2880" spans="1:12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</row>
    <row r="2881" spans="1:12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</row>
    <row r="2882" spans="1:12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</row>
    <row r="2883" spans="1:12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</row>
    <row r="2884" spans="1:12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</row>
    <row r="2885" spans="1:12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</row>
    <row r="2886" spans="1:12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</row>
    <row r="2887" spans="1:12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</row>
    <row r="2888" spans="1:12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</row>
    <row r="2889" spans="1:12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</row>
    <row r="2890" spans="1:12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</row>
    <row r="2891" spans="1:12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</row>
    <row r="2892" spans="1:12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</row>
    <row r="2893" spans="1:12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</row>
    <row r="2894" spans="1:12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</row>
    <row r="2895" spans="1:12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</row>
    <row r="2896" spans="1:12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</row>
    <row r="2897" spans="1:12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</row>
    <row r="2898" spans="1:12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</row>
    <row r="2899" spans="1:12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</row>
    <row r="2900" spans="1:12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</row>
    <row r="2901" spans="1:12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</row>
    <row r="2902" spans="1:12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</row>
    <row r="2903" spans="1:12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</row>
    <row r="2904" spans="1:12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</row>
    <row r="2905" spans="1:12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</row>
    <row r="2906" spans="1:12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</row>
    <row r="2907" spans="1:12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</row>
    <row r="2908" spans="1:12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</row>
    <row r="2909" spans="1:12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</row>
    <row r="2910" spans="1:12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</row>
    <row r="2911" spans="1:12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</row>
    <row r="2912" spans="1:12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</row>
    <row r="2913" spans="1:12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</row>
    <row r="2914" spans="1:12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</row>
    <row r="2915" spans="1:12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</row>
    <row r="2916" spans="1:12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</row>
    <row r="2917" spans="1:12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</row>
    <row r="2918" spans="1:12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</row>
    <row r="2919" spans="1:12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</row>
    <row r="2920" spans="1:12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</row>
    <row r="2921" spans="1:12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</row>
    <row r="2922" spans="1:12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</row>
    <row r="2923" spans="1:12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</row>
    <row r="2924" spans="1:12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</row>
    <row r="2925" spans="1:12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</row>
    <row r="2926" spans="1:12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</row>
    <row r="2927" spans="1:12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</row>
    <row r="2928" spans="1:12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</row>
    <row r="2929" spans="1:12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</row>
    <row r="2930" spans="1:12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</row>
    <row r="2931" spans="1:12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</row>
    <row r="2932" spans="1:12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</row>
    <row r="2933" spans="1:12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</row>
    <row r="2934" spans="1:12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</row>
    <row r="2935" spans="1:12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</row>
    <row r="2936" spans="1:12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</row>
    <row r="2937" spans="1:12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</row>
    <row r="2938" spans="1:12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</row>
    <row r="2939" spans="1:12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</row>
    <row r="2940" spans="1:12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</row>
    <row r="2941" spans="1:12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</row>
    <row r="2942" spans="1:12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</row>
    <row r="2943" spans="1:12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</row>
    <row r="2944" spans="1:12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</row>
    <row r="2945" spans="1:12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</row>
    <row r="2946" spans="1:12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</row>
    <row r="2947" spans="1:12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</row>
    <row r="2948" spans="1:12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</row>
    <row r="2949" spans="1:12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</row>
    <row r="2950" spans="1:12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</row>
    <row r="2951" spans="1:12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</row>
    <row r="2952" spans="1:12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</row>
    <row r="2953" spans="1:12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</row>
    <row r="2954" spans="1:12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</row>
    <row r="2955" spans="1:12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</row>
    <row r="2956" spans="1:12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</row>
    <row r="2957" spans="1:12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</row>
    <row r="2958" spans="1:12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</row>
    <row r="2959" spans="1:12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</row>
    <row r="2960" spans="1:12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</row>
    <row r="2961" spans="1:12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</row>
    <row r="2962" spans="1:12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</row>
    <row r="2963" spans="1:12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</row>
    <row r="2964" spans="1:12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</row>
    <row r="2965" spans="1:12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</row>
    <row r="2966" spans="1:12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</row>
    <row r="2967" spans="1:12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</row>
    <row r="2968" spans="1:12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</row>
    <row r="2969" spans="1:12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</row>
    <row r="2970" spans="1:12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</row>
    <row r="2971" spans="1:12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</row>
    <row r="2972" spans="1:12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</row>
    <row r="2973" spans="1:12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</row>
    <row r="2974" spans="1:12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</row>
    <row r="2975" spans="1:12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</row>
    <row r="2976" spans="1:12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</row>
    <row r="2977" spans="1:12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</row>
    <row r="2978" spans="1:12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</row>
    <row r="2979" spans="1:12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</row>
    <row r="2980" spans="1:12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</row>
    <row r="2981" spans="1:12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</row>
    <row r="2982" spans="1:12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</row>
    <row r="2983" spans="1:12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</row>
    <row r="2984" spans="1:12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</row>
    <row r="2985" spans="1:12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</row>
    <row r="2986" spans="1:12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</row>
    <row r="2987" spans="1:12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</row>
    <row r="2988" spans="1:12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</row>
    <row r="2989" spans="1:12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</row>
    <row r="2990" spans="1:12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</row>
    <row r="2991" spans="1:12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</row>
    <row r="2992" spans="1:12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</row>
    <row r="2993" spans="1:12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</row>
    <row r="2994" spans="1:12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</row>
    <row r="2995" spans="1:12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</row>
    <row r="2996" spans="1:12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</row>
    <row r="2997" spans="1:12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</row>
    <row r="2998" spans="1:12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</row>
    <row r="2999" spans="1:12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</row>
    <row r="3000" spans="1:12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</row>
    <row r="3001" spans="1:12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</row>
    <row r="3002" spans="1:12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</row>
    <row r="3003" spans="1:12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</row>
    <row r="3004" spans="1:12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</row>
    <row r="3005" spans="1:12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</row>
    <row r="3006" spans="1:12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</row>
    <row r="3007" spans="1:12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</row>
    <row r="3008" spans="1:12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</row>
    <row r="3009" spans="1:12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</row>
    <row r="3010" spans="1:12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</row>
    <row r="3011" spans="1:12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</row>
    <row r="3012" spans="1:12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</row>
    <row r="3013" spans="1:12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</row>
    <row r="3014" spans="1:12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</row>
    <row r="3015" spans="1:12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</row>
    <row r="3016" spans="1:12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</row>
    <row r="3017" spans="1:12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</row>
    <row r="3018" spans="1:12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</row>
    <row r="3019" spans="1:12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</row>
    <row r="3020" spans="1:12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</row>
    <row r="3021" spans="1:12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</row>
    <row r="3022" spans="1:12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</row>
    <row r="3023" spans="1:12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</row>
    <row r="3024" spans="1:12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</row>
    <row r="3025" spans="1:12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</row>
    <row r="3026" spans="1:12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</row>
    <row r="3027" spans="1:12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</row>
    <row r="3028" spans="1:12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</row>
    <row r="3029" spans="1:12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</row>
    <row r="3030" spans="1:12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</row>
    <row r="3031" spans="1:12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</row>
    <row r="3032" spans="1:12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</row>
    <row r="3033" spans="1:12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</row>
    <row r="3034" spans="1:12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</row>
    <row r="3035" spans="1:12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</row>
    <row r="3036" spans="1:12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</row>
    <row r="3037" spans="1:12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</row>
    <row r="3038" spans="1:12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</row>
    <row r="3039" spans="1:12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</row>
    <row r="3040" spans="1:12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</row>
    <row r="3041" spans="1:12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</row>
    <row r="3042" spans="1:12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</row>
    <row r="3043" spans="1:12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</row>
    <row r="3044" spans="1:12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</row>
    <row r="3045" spans="1:12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</row>
    <row r="3046" spans="1:12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</row>
    <row r="3047" spans="1:12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</row>
    <row r="3048" spans="1:12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</row>
    <row r="3049" spans="1:12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</row>
    <row r="3050" spans="1:12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</row>
    <row r="3051" spans="1:12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</row>
    <row r="3052" spans="1:12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</row>
    <row r="3053" spans="1:12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</row>
    <row r="3054" spans="1:12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</row>
    <row r="3055" spans="1:12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</row>
    <row r="3056" spans="1:12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</row>
    <row r="3057" spans="1:12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</row>
    <row r="3058" spans="1:12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</row>
    <row r="3059" spans="1:12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</row>
    <row r="3060" spans="1:12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</row>
    <row r="3061" spans="1:12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</row>
    <row r="3062" spans="1:12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</row>
    <row r="3063" spans="1:12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</row>
    <row r="3064" spans="1:12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</row>
    <row r="3065" spans="1:12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</row>
    <row r="3066" spans="1:12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</row>
    <row r="3067" spans="1:12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</row>
    <row r="3068" spans="1:12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</row>
    <row r="3069" spans="1:12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</row>
    <row r="3070" spans="1:12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</row>
    <row r="3071" spans="1:12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</row>
    <row r="3072" spans="1:12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</row>
    <row r="3073" spans="1:12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</row>
    <row r="3074" spans="1:12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</row>
    <row r="3075" spans="1:12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</row>
    <row r="3076" spans="1:12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</row>
    <row r="3077" spans="1:12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</row>
    <row r="3078" spans="1:12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</row>
    <row r="3079" spans="1:12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</row>
    <row r="3080" spans="1:12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</row>
    <row r="3081" spans="1:12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</row>
    <row r="3082" spans="1:12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</row>
    <row r="3083" spans="1:12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</row>
    <row r="3084" spans="1:12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</row>
    <row r="3085" spans="1:12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</row>
    <row r="3086" spans="1:12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</row>
    <row r="3087" spans="1:12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</row>
    <row r="3088" spans="1:12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</row>
    <row r="3089" spans="1:12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</row>
    <row r="3090" spans="1:12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</row>
    <row r="3091" spans="1:12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</row>
    <row r="3092" spans="1:12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</row>
    <row r="3093" spans="1:12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</row>
    <row r="3094" spans="1:12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</row>
    <row r="3095" spans="1:12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</row>
    <row r="3096" spans="1:12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</row>
    <row r="3097" spans="1:12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</row>
    <row r="3098" spans="1:12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</row>
    <row r="3099" spans="1:12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</row>
    <row r="3100" spans="1:12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</row>
    <row r="3101" spans="1:12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</row>
    <row r="3102" spans="1:12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</row>
    <row r="3103" spans="1:12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</row>
    <row r="3104" spans="1:12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</row>
    <row r="3105" spans="1:12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</row>
    <row r="3106" spans="1:12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</row>
    <row r="3107" spans="1:12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</row>
    <row r="3108" spans="1:12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</row>
    <row r="3109" spans="1:12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</row>
    <row r="3110" spans="1:12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</row>
    <row r="3111" spans="1:12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</row>
    <row r="3112" spans="1:12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</row>
    <row r="3113" spans="1:12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</row>
    <row r="3114" spans="1:12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</row>
    <row r="3115" spans="1:12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</row>
    <row r="3116" spans="1:12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</row>
    <row r="3117" spans="1:12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</row>
    <row r="3118" spans="1:12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</row>
    <row r="3119" spans="1:12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</row>
    <row r="3120" spans="1:12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</row>
    <row r="3121" spans="1:12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</row>
    <row r="3122" spans="1:12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</row>
    <row r="3123" spans="1:12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</row>
    <row r="3124" spans="1:12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</row>
    <row r="3125" spans="1:12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</row>
    <row r="3126" spans="1:12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</row>
    <row r="3127" spans="1:12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</row>
    <row r="3128" spans="1:12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</row>
    <row r="3129" spans="1:12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</row>
    <row r="3130" spans="1:12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</row>
    <row r="3131" spans="1:12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</row>
    <row r="3132" spans="1:12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</row>
    <row r="3133" spans="1:12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</row>
    <row r="3134" spans="1:12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</row>
    <row r="3135" spans="1:12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</row>
    <row r="3136" spans="1:12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</row>
    <row r="3137" spans="1:12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</row>
    <row r="3138" spans="1:12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</row>
    <row r="3139" spans="1:12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</row>
    <row r="3140" spans="1:12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</row>
    <row r="3141" spans="1:12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</row>
    <row r="3142" spans="1:12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</row>
    <row r="3143" spans="1:12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</row>
    <row r="3144" spans="1:12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</row>
    <row r="3145" spans="1:12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</row>
    <row r="3146" spans="1:12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</row>
    <row r="3147" spans="1:12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</row>
    <row r="3148" spans="1:12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</row>
    <row r="3149" spans="1:12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</row>
    <row r="3150" spans="1:12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</row>
    <row r="3151" spans="1:12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</row>
    <row r="3152" spans="1:12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</row>
    <row r="3153" spans="1:12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</row>
    <row r="3154" spans="1:12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</row>
    <row r="3155" spans="1:12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</row>
    <row r="3156" spans="1:12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</row>
    <row r="3157" spans="1:12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</row>
    <row r="3158" spans="1:12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</row>
    <row r="3159" spans="1:12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</row>
    <row r="3160" spans="1:12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</row>
    <row r="3161" spans="1:12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</row>
    <row r="3162" spans="1:12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</row>
    <row r="3163" spans="1:12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</row>
    <row r="3164" spans="1:12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</row>
    <row r="3165" spans="1:12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</row>
    <row r="3166" spans="1:12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</row>
    <row r="3167" spans="1:12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</row>
    <row r="3168" spans="1:12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</row>
    <row r="3169" spans="1:12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</row>
    <row r="3170" spans="1:12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</row>
    <row r="3171" spans="1:12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</row>
    <row r="3172" spans="1:12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</row>
    <row r="3173" spans="1:12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</row>
    <row r="3174" spans="1:12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</row>
    <row r="3175" spans="1:12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</row>
    <row r="3176" spans="1:12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</row>
    <row r="3177" spans="1:12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</row>
    <row r="3178" spans="1:12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</row>
    <row r="3179" spans="1:12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</row>
    <row r="3180" spans="1:12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</row>
    <row r="3181" spans="1:12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</row>
    <row r="3182" spans="1:12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</row>
    <row r="3183" spans="1:12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</row>
    <row r="3184" spans="1:12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</row>
    <row r="3185" spans="1:12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</row>
    <row r="3186" spans="1:12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</row>
    <row r="3187" spans="1:12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</row>
    <row r="3188" spans="1:12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</row>
    <row r="3189" spans="1:12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</row>
    <row r="3190" spans="1:12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</row>
    <row r="3191" spans="1:12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</row>
    <row r="3192" spans="1:12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</row>
    <row r="3193" spans="1:12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</row>
    <row r="3194" spans="1:12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</row>
    <row r="3195" spans="1:12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</row>
    <row r="3196" spans="1:12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</row>
    <row r="3197" spans="1:12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</row>
    <row r="3198" spans="1:12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</row>
    <row r="3199" spans="1:12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</row>
    <row r="3200" spans="1:12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</row>
    <row r="3201" spans="1:12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</row>
    <row r="3202" spans="1:12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</row>
    <row r="3203" spans="1:12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</row>
    <row r="3204" spans="1:12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</row>
    <row r="3205" spans="1:12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</row>
    <row r="3206" spans="1:12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</row>
    <row r="3207" spans="1:12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</row>
    <row r="3208" spans="1:12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</row>
    <row r="3209" spans="1:12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</row>
    <row r="3210" spans="1:12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</row>
    <row r="3211" spans="1:12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</row>
    <row r="3212" spans="1:12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</row>
    <row r="3213" spans="1:12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</row>
    <row r="3214" spans="1:12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</row>
    <row r="3215" spans="1:12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</row>
    <row r="3216" spans="1:12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</row>
    <row r="3217" spans="1:12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</row>
    <row r="3218" spans="1:12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</row>
    <row r="3219" spans="1:12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</row>
    <row r="3220" spans="1:12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</row>
    <row r="3221" spans="1:12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</row>
    <row r="3222" spans="1:12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</row>
    <row r="3223" spans="1:12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</row>
    <row r="3224" spans="1:12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</row>
    <row r="3225" spans="1:12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</row>
    <row r="3226" spans="1:12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</row>
    <row r="3227" spans="1:12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</row>
    <row r="3228" spans="1:12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</row>
    <row r="3229" spans="1:12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</row>
    <row r="3230" spans="1:12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</row>
    <row r="3231" spans="1:12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</row>
    <row r="3232" spans="1:12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</row>
    <row r="3233" spans="1:12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</row>
    <row r="3234" spans="1:12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</row>
    <row r="3235" spans="1:12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</row>
    <row r="3236" spans="1:12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</row>
    <row r="3237" spans="1:12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</row>
    <row r="3238" spans="1:12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</row>
    <row r="3239" spans="1:12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</row>
    <row r="3240" spans="1:12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</row>
    <row r="3241" spans="1:12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</row>
    <row r="3242" spans="1:12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</row>
    <row r="3243" spans="1:12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</row>
    <row r="3244" spans="1:12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</row>
    <row r="3245" spans="1:12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</row>
    <row r="3246" spans="1:12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</row>
    <row r="3247" spans="1:12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</row>
    <row r="3248" spans="1:12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</row>
    <row r="3249" spans="1:12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</row>
    <row r="3250" spans="1:12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</row>
    <row r="3251" spans="1:12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</row>
    <row r="3252" spans="1:12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</row>
    <row r="3253" spans="1:12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</row>
    <row r="3254" spans="1:12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</row>
    <row r="3255" spans="1:12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</row>
    <row r="3256" spans="1:12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</row>
    <row r="3257" spans="1:12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</row>
    <row r="3258" spans="1:12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</row>
    <row r="3259" spans="1:12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</row>
    <row r="3260" spans="1:12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</row>
    <row r="3261" spans="1:12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</row>
    <row r="3262" spans="1:12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</row>
    <row r="3263" spans="1:12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</row>
    <row r="3264" spans="1:12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</row>
    <row r="3265" spans="1:12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</row>
    <row r="3266" spans="1:12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</row>
    <row r="3267" spans="1:12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</row>
    <row r="3268" spans="1:12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</row>
    <row r="3269" spans="1:12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</row>
    <row r="3270" spans="1:12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</row>
    <row r="3271" spans="1:12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</row>
    <row r="3272" spans="1:12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</row>
    <row r="3273" spans="1:12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</row>
    <row r="3274" spans="1:12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</row>
    <row r="3275" spans="1:12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</row>
    <row r="3276" spans="1:12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</row>
    <row r="3277" spans="1:12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</row>
    <row r="3278" spans="1:12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</row>
    <row r="3279" spans="1:12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</row>
    <row r="3280" spans="1:12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</row>
    <row r="3281" spans="1:12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</row>
    <row r="3282" spans="1:12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</row>
    <row r="3283" spans="1:12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</row>
    <row r="3284" spans="1:12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</row>
    <row r="3285" spans="1:12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</row>
    <row r="3286" spans="1:12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</row>
    <row r="3287" spans="1:12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</row>
    <row r="3288" spans="1:12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</row>
    <row r="3289" spans="1:12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</row>
    <row r="3290" spans="1:12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</row>
    <row r="3291" spans="1:12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</row>
    <row r="3292" spans="1:12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</row>
    <row r="3293" spans="1:12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</row>
    <row r="3294" spans="1:12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</row>
    <row r="3295" spans="1:12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</row>
    <row r="3296" spans="1:12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</row>
    <row r="3297" spans="1:12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</row>
    <row r="3298" spans="1:12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</row>
    <row r="3299" spans="1:12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</row>
    <row r="3300" spans="1:12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</row>
    <row r="3301" spans="1:12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</row>
    <row r="3302" spans="1:12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</row>
    <row r="3303" spans="1:12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</row>
    <row r="3304" spans="1:12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</row>
    <row r="3305" spans="1:12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2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</row>
    <row r="3316" spans="1:12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</row>
    <row r="3317" spans="1:12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</row>
    <row r="3318" spans="1:12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</row>
    <row r="3319" spans="1:12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</row>
    <row r="3320" spans="1:12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</row>
    <row r="3321" spans="1:12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</row>
    <row r="3322" spans="1:12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</row>
    <row r="3323" spans="1:12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</row>
    <row r="3324" spans="1:12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</row>
    <row r="3325" spans="1:12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</row>
    <row r="3326" spans="1:12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</row>
    <row r="3327" spans="1:12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</row>
    <row r="3328" spans="1:12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</row>
    <row r="3329" spans="1:12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</row>
    <row r="3330" spans="1:12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</row>
    <row r="3331" spans="1:12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</row>
    <row r="3332" spans="1:12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</row>
    <row r="3333" spans="1:12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</row>
    <row r="3334" spans="1:12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</row>
    <row r="3335" spans="1:12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</row>
    <row r="3336" spans="1:12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</row>
    <row r="3337" spans="1:12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</row>
    <row r="3338" spans="1:12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</row>
    <row r="3339" spans="1:12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</row>
    <row r="3340" spans="1:12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</row>
    <row r="3341" spans="1:12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</row>
    <row r="3342" spans="1:12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</row>
    <row r="3343" spans="1:12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</row>
    <row r="3344" spans="1:12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</row>
    <row r="3345" spans="1:12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</row>
    <row r="3346" spans="1:12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</row>
    <row r="3347" spans="1:12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</row>
    <row r="3348" spans="1:12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</row>
    <row r="3349" spans="1:12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</row>
    <row r="3350" spans="1:12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</row>
    <row r="3351" spans="1:12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</row>
    <row r="3352" spans="1:12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</row>
    <row r="3353" spans="1:12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</row>
    <row r="3354" spans="1:12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</row>
    <row r="3355" spans="1:12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</row>
    <row r="3356" spans="1:12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</row>
    <row r="3357" spans="1:12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</row>
    <row r="3358" spans="1:12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</row>
    <row r="3359" spans="1:12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</row>
    <row r="3360" spans="1:12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</row>
    <row r="3361" spans="1:12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</row>
    <row r="3362" spans="1:12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</row>
    <row r="3363" spans="1:12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</row>
    <row r="3364" spans="1:12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</row>
    <row r="3365" spans="1:12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</row>
    <row r="3366" spans="1:12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</row>
    <row r="3367" spans="1:12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</row>
    <row r="3368" spans="1:12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</row>
    <row r="3369" spans="1:12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</row>
    <row r="3370" spans="1:12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</row>
    <row r="3371" spans="1:12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</row>
    <row r="3372" spans="1:12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</row>
    <row r="3373" spans="1:12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</row>
    <row r="3374" spans="1:12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</row>
    <row r="3375" spans="1:12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</row>
    <row r="3376" spans="1:12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</row>
    <row r="3377" spans="1:12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</row>
    <row r="3378" spans="1:12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</row>
    <row r="3379" spans="1:12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</row>
    <row r="3380" spans="1:12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</row>
    <row r="3381" spans="1:12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</row>
    <row r="3382" spans="1:12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</row>
    <row r="3383" spans="1:12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</row>
    <row r="3384" spans="1:12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</row>
    <row r="3385" spans="1:12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</row>
    <row r="3386" spans="1:12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</row>
    <row r="3387" spans="1:12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</row>
    <row r="3388" spans="1:12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</row>
    <row r="3389" spans="1:12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</row>
    <row r="3390" spans="1:12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</row>
    <row r="3391" spans="1:12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</row>
    <row r="3392" spans="1:12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</row>
    <row r="3393" spans="1:12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</row>
    <row r="3394" spans="1:12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</row>
    <row r="3395" spans="1:12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</row>
    <row r="3396" spans="1:12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</row>
    <row r="3397" spans="1:12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</row>
    <row r="3398" spans="1:12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</row>
    <row r="3399" spans="1:12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</row>
    <row r="3400" spans="1:12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</row>
    <row r="3401" spans="1:12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</row>
    <row r="3402" spans="1:12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</row>
    <row r="3403" spans="1:12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</row>
    <row r="3404" spans="1:12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</row>
    <row r="3405" spans="1:12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</row>
    <row r="3406" spans="1:12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</row>
    <row r="3407" spans="1:12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</row>
    <row r="3408" spans="1:12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</row>
    <row r="3409" spans="1:12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</row>
    <row r="3410" spans="1:12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</row>
    <row r="3411" spans="1:12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</row>
    <row r="3412" spans="1:12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</row>
    <row r="3413" spans="1:12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</row>
    <row r="3414" spans="1:12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</row>
    <row r="3415" spans="1:12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</row>
    <row r="3416" spans="1:12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</row>
    <row r="3417" spans="1:12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</row>
    <row r="3418" spans="1:12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</row>
    <row r="3419" spans="1:12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</row>
    <row r="3420" spans="1:12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</row>
    <row r="3421" spans="1:12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</row>
    <row r="3422" spans="1:12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</row>
    <row r="3423" spans="1:12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</row>
    <row r="3424" spans="1:12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</row>
    <row r="3425" spans="1:12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</row>
    <row r="3426" spans="1:12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</row>
    <row r="3427" spans="1:12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</row>
    <row r="3428" spans="1:12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</row>
    <row r="3429" spans="1:12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spans="1:12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</row>
    <row r="3431" spans="1:12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</row>
    <row r="3432" spans="1:12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</row>
    <row r="3433" spans="1:12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</row>
    <row r="3434" spans="1:12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</row>
    <row r="3435" spans="1:12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</row>
    <row r="3436" spans="1:12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</row>
    <row r="3437" spans="1:12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</row>
    <row r="3438" spans="1:12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</row>
    <row r="3439" spans="1:12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</row>
  </sheetData>
  <printOptions/>
  <pageMargins left="0.75" right="0.75" top="1" bottom="1" header="0.5" footer="0.5"/>
  <pageSetup horizontalDpi="300" verticalDpi="300" orientation="portrait" scale="81" r:id="rId1"/>
  <rowBreaks count="3" manualBreakCount="3">
    <brk id="53" max="255" man="1"/>
    <brk id="11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2004-05-27T09:19:21Z</cp:lastPrinted>
  <dcterms:created xsi:type="dcterms:W3CDTF">1999-11-25T03:32:38Z</dcterms:created>
  <dcterms:modified xsi:type="dcterms:W3CDTF">2004-05-28T08:57:05Z</dcterms:modified>
  <cp:category/>
  <cp:version/>
  <cp:contentType/>
  <cp:contentStatus/>
</cp:coreProperties>
</file>